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(год)" sheetId="25" r:id="rId1"/>
    <sheet name="расх. рб (год)" sheetId="26" r:id="rId2"/>
  </sheets>
  <calcPr calcId="124519"/>
</workbook>
</file>

<file path=xl/calcChain.xml><?xml version="1.0" encoding="utf-8"?>
<calcChain xmlns="http://schemas.openxmlformats.org/spreadsheetml/2006/main">
  <c r="G11" i="26"/>
  <c r="F24"/>
  <c r="G4"/>
  <c r="F46" i="25"/>
  <c r="E21" i="26"/>
  <c r="D34"/>
  <c r="E4"/>
  <c r="D4"/>
  <c r="E43" i="25"/>
  <c r="E31"/>
  <c r="E30"/>
  <c r="D8"/>
  <c r="E8" s="1"/>
  <c r="F8"/>
  <c r="C8"/>
  <c r="F40" i="26"/>
  <c r="F39"/>
  <c r="G38"/>
  <c r="E38"/>
  <c r="D38"/>
  <c r="F37"/>
  <c r="G36"/>
  <c r="E36"/>
  <c r="D36"/>
  <c r="F35"/>
  <c r="G34"/>
  <c r="E34"/>
  <c r="F34" s="1"/>
  <c r="F33"/>
  <c r="F32"/>
  <c r="F31"/>
  <c r="F30"/>
  <c r="G29"/>
  <c r="E29"/>
  <c r="D29"/>
  <c r="F28"/>
  <c r="G27"/>
  <c r="E27"/>
  <c r="D27"/>
  <c r="F26"/>
  <c r="F25"/>
  <c r="F23"/>
  <c r="F22"/>
  <c r="G21"/>
  <c r="D21"/>
  <c r="F20"/>
  <c r="F19"/>
  <c r="G18"/>
  <c r="E18"/>
  <c r="D18"/>
  <c r="F17"/>
  <c r="F15"/>
  <c r="G13"/>
  <c r="E13"/>
  <c r="D13"/>
  <c r="F12"/>
  <c r="D11"/>
  <c r="F10"/>
  <c r="F9"/>
  <c r="F7"/>
  <c r="F6"/>
  <c r="F5"/>
  <c r="E48" i="25"/>
  <c r="E47"/>
  <c r="D46"/>
  <c r="C46"/>
  <c r="E45"/>
  <c r="E41"/>
  <c r="E40"/>
  <c r="E39"/>
  <c r="E38"/>
  <c r="E37"/>
  <c r="E36"/>
  <c r="F34"/>
  <c r="D34"/>
  <c r="C34"/>
  <c r="E33"/>
  <c r="E32"/>
  <c r="E28"/>
  <c r="F27"/>
  <c r="D27"/>
  <c r="D23" s="1"/>
  <c r="D22" s="1"/>
  <c r="C27"/>
  <c r="E26"/>
  <c r="E25"/>
  <c r="F24"/>
  <c r="D24"/>
  <c r="C24"/>
  <c r="E20"/>
  <c r="E19"/>
  <c r="E18"/>
  <c r="E17"/>
  <c r="E16"/>
  <c r="F15"/>
  <c r="D15"/>
  <c r="C15"/>
  <c r="E14"/>
  <c r="E13"/>
  <c r="E12"/>
  <c r="E11"/>
  <c r="F10"/>
  <c r="D10"/>
  <c r="C10"/>
  <c r="C5" s="1"/>
  <c r="E9"/>
  <c r="E7"/>
  <c r="F6"/>
  <c r="D6"/>
  <c r="C6"/>
  <c r="G41" i="26" l="1"/>
  <c r="F23" i="25"/>
  <c r="F22" s="1"/>
  <c r="F5"/>
  <c r="F4" s="1"/>
  <c r="D41" i="26"/>
  <c r="F27"/>
  <c r="E41"/>
  <c r="F21"/>
  <c r="F18"/>
  <c r="F13"/>
  <c r="F38"/>
  <c r="F11"/>
  <c r="F29"/>
  <c r="F36"/>
  <c r="E46" i="25"/>
  <c r="C23"/>
  <c r="C22" s="1"/>
  <c r="E22" s="1"/>
  <c r="E27"/>
  <c r="C4"/>
  <c r="E10"/>
  <c r="D5"/>
  <c r="D4" s="1"/>
  <c r="D50" s="1"/>
  <c r="E15"/>
  <c r="E24"/>
  <c r="E34"/>
  <c r="E6"/>
  <c r="F41" i="26"/>
  <c r="F4"/>
  <c r="E4" i="25"/>
  <c r="F50" l="1"/>
  <c r="E23"/>
  <c r="C50"/>
  <c r="E5"/>
  <c r="E50"/>
</calcChain>
</file>

<file path=xl/sharedStrings.xml><?xml version="1.0" encoding="utf-8"?>
<sst xmlns="http://schemas.openxmlformats.org/spreadsheetml/2006/main" count="218" uniqueCount="158">
  <si>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</si>
  <si>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</si>
  <si>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</si>
  <si>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</si>
  <si>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</si>
  <si>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</si>
  <si>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</si>
  <si>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</si>
  <si>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</si>
  <si>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</si>
  <si>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</si>
  <si>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</si>
  <si>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</si>
  <si>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</si>
  <si>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</si>
  <si>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</si>
  <si>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</si>
  <si>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</si>
  <si>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</si>
  <si>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</si>
  <si>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</si>
  <si>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</si>
  <si>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</si>
  <si>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</si>
  <si>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</si>
  <si>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</si>
  <si>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</si>
  <si>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1 17 00000 00 0000 000</t>
  </si>
  <si>
    <t>Прочие неналоговые доходы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</si>
  <si>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</si>
  <si>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</si>
  <si>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</si>
  <si>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</si>
  <si>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</si>
  <si>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</si>
  <si>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</si>
  <si>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</si>
  <si>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</si>
  <si>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</si>
  <si>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</si>
  <si>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</si>
  <si>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</si>
  <si>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2 02 04000 00 0000 151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</si>
  <si>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</si>
  <si>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</si>
  <si>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</si>
  <si>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</si>
  <si>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</si>
  <si>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</si>
  <si>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</si>
  <si>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</si>
  <si>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</si>
  <si>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</si>
  <si>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</si>
  <si>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</si>
  <si>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</si>
  <si>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</si>
  <si>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</si>
  <si>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</si>
  <si>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</si>
  <si>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</si>
  <si>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</si>
  <si>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</si>
  <si>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</si>
  <si>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</si>
  <si>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</si>
  <si>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</si>
  <si>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</si>
  <si>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</si>
  <si>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</si>
  <si>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</si>
  <si>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</si>
  <si>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</si>
  <si>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</si>
  <si>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</si>
  <si>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</si>
  <si>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</si>
  <si>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</si>
  <si>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</si>
  <si>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</si>
  <si>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</si>
  <si>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</si>
  <si>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</si>
  <si>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</si>
  <si>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</si>
  <si>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</si>
  <si>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</si>
  <si>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</si>
  <si>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</si>
  <si>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</si>
  <si>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</si>
  <si>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</si>
  <si>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</si>
  <si>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</si>
  <si>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</si>
  <si>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</si>
  <si>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</si>
  <si>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</si>
  <si>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</si>
  <si>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</si>
  <si>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</si>
  <si>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</si>
  <si>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</si>
  <si>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</si>
  <si>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</si>
  <si>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</si>
  <si>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</si>
  <si>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</si>
  <si>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</si>
  <si>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</si>
  <si>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</si>
  <si>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</si>
  <si>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Сельское хозяйство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</si>
  <si>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</si>
  <si>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</si>
  <si>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</si>
  <si>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</si>
  <si>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</si>
  <si>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</si>
  <si>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2 0215002 00 0000 151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</si>
  <si>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</si>
  <si>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</si>
  <si>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</si>
  <si>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</si>
  <si>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</si>
  <si>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</si>
  <si>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</si>
  <si>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</si>
  <si>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 xml:space="preserve">Субвенции бюджетам муниципальных районов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</si>
  <si>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2 02 35118 00 0000 151</t>
  </si>
  <si>
    <t>2 02 35134 00 0000 151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</si>
  <si>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</si>
  <si>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</si>
  <si>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</si>
  <si>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</si>
  <si>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</si>
  <si>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</si>
  <si>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</si>
  <si>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2 02 20051 00 0000 151</t>
  </si>
  <si>
    <t>Субсидии  на реализацию федеральных целевых программ</t>
  </si>
  <si>
    <t>2 02 25558 00 0000 151</t>
  </si>
  <si>
    <t>Субсидии на обеспечение развития и укрепления материально-технической базы муниципальных домов культуры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</si>
  <si>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</si>
  <si>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2 02 20077 00 0000 151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</si>
  <si>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</si>
  <si>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</si>
  <si>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2 02 20215 00 0000 151</t>
  </si>
  <si>
    <t>2 02 30007 00 0000 151</t>
  </si>
  <si>
    <t>Субвенции на составление (изменение) списков кандидатов в присяжные заседатели федеральных судов</t>
  </si>
  <si>
    <t>2 02 35121 00 0000 151</t>
  </si>
  <si>
    <t>Субвенции на проведение Всероссийской сельскохозяйственной переписи в 2016 году</t>
  </si>
  <si>
    <t>Субсидии бюджетам на софинансирование капитальных вложений в объекты муниципальной собственности</t>
  </si>
  <si>
    <t>Исполнение районного бюджета по доходам на 1.01.2018года</t>
  </si>
  <si>
    <t>Исполнено на 1.01.2017г.</t>
  </si>
  <si>
    <t>Исполнение бюджетных ассигнований на 1.01.2018 г. по расходам  районного бюджета</t>
  </si>
  <si>
    <t>Исполнено на 1.01.2018г.</t>
  </si>
  <si>
    <t>Судебная система</t>
  </si>
  <si>
    <t>Исполнено на 01.01.2018г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</si>
</sst>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20" fillId="0" borderId="0" xfId="0" applyFont="1"/>
    <xf numFmtId="0" fontId="23" fillId="0" borderId="10" xfId="1" applyFont="1" applyBorder="1"/>
    <xf numFmtId="0" fontId="23" fillId="0" borderId="10" xfId="1" applyFont="1" applyBorder="1" applyAlignment="1">
      <alignment horizontal="center" vertical="center" wrapText="1"/>
    </xf>
    <xf numFmtId="0" fontId="23" fillId="0" borderId="10" xfId="1" applyFont="1" applyBorder="1" applyAlignment="1">
      <alignment vertical="center"/>
    </xf>
    <xf numFmtId="0" fontId="23" fillId="0" borderId="10" xfId="1" applyFont="1" applyBorder="1" applyAlignment="1">
      <alignment horizontal="center"/>
    </xf>
    <xf numFmtId="164" fontId="23" fillId="0" borderId="10" xfId="1" applyNumberFormat="1" applyFont="1" applyBorder="1"/>
    <xf numFmtId="0" fontId="23" fillId="0" borderId="10" xfId="1" applyFont="1" applyBorder="1" applyAlignment="1">
      <alignment horizontal="center" vertical="center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 vertical="center"/>
    </xf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 wrapText="1"/>
    </xf>
    <xf numFmtId="0" fontId="21" fillId="0" borderId="10" xfId="1" applyFont="1" applyBorder="1"/>
    <xf numFmtId="0" fontId="24" fillId="0" borderId="0" xfId="0" applyFont="1"/>
    <xf numFmtId="0" fontId="23" fillId="0" borderId="10" xfId="43" applyFont="1" applyBorder="1" applyAlignment="1">
      <alignment horizontal="center" vertical="center" wrapText="1"/>
    </xf>
    <xf numFmtId="49" fontId="23" fillId="0" borderId="10" xfId="43" applyNumberFormat="1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3" fillId="0" borderId="10" xfId="1" applyFont="1" applyBorder="1" applyAlignment="1">
      <alignment horizontal="center" vertical="distributed"/>
    </xf>
    <xf numFmtId="0" fontId="25" fillId="0" borderId="15" xfId="0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</xf>
    <xf numFmtId="0" fontId="26" fillId="0" borderId="10" xfId="1" applyFont="1" applyBorder="1"/>
    <xf numFmtId="0" fontId="25" fillId="0" borderId="15" xfId="0" applyFont="1" applyBorder="1" applyAlignment="1">
      <alignment horizontal="right" wrapText="1"/>
    </xf>
    <xf numFmtId="0" fontId="25" fillId="0" borderId="16" xfId="0" applyFont="1" applyBorder="1" applyAlignment="1">
      <alignment horizontal="right" wrapText="1"/>
    </xf>
    <xf numFmtId="0" fontId="25" fillId="0" borderId="10" xfId="0" applyFont="1" applyBorder="1"/>
    <xf numFmtId="0" fontId="22" fillId="0" borderId="10" xfId="43" applyFont="1" applyBorder="1" applyAlignment="1">
      <alignment horizontal="center" wrapText="1"/>
    </xf>
    <xf numFmtId="0" fontId="22" fillId="0" borderId="10" xfId="43" applyFont="1" applyBorder="1" applyAlignment="1">
      <alignment horizontal="center" vertical="justify"/>
    </xf>
    <xf numFmtId="0" fontId="22" fillId="0" borderId="10" xfId="43" applyFont="1" applyBorder="1" applyAlignment="1">
      <alignment horizontal="justify" vertical="justify"/>
    </xf>
    <xf numFmtId="0" fontId="25" fillId="0" borderId="10" xfId="0" applyFont="1" applyBorder="1" applyAlignment="1">
      <alignment vertical="distributed"/>
    </xf>
    <xf numFmtId="0" fontId="25" fillId="0" borderId="0" xfId="0" applyFont="1"/>
    <xf numFmtId="0" fontId="28" fillId="0" borderId="0" xfId="0" applyFont="1"/>
    <xf numFmtId="0" fontId="29" fillId="0" borderId="10" xfId="43" applyFont="1" applyBorder="1"/>
    <xf numFmtId="164" fontId="29" fillId="0" borderId="10" xfId="43" applyNumberFormat="1" applyFont="1" applyBorder="1" applyAlignment="1">
      <alignment horizontal="center" vertical="center"/>
    </xf>
    <xf numFmtId="0" fontId="30" fillId="0" borderId="10" xfId="43" applyFont="1" applyBorder="1" applyAlignment="1">
      <alignment vertical="center"/>
    </xf>
    <xf numFmtId="0" fontId="29" fillId="0" borderId="10" xfId="43" applyFont="1" applyBorder="1" applyAlignment="1">
      <alignment vertical="center"/>
    </xf>
    <xf numFmtId="0" fontId="30" fillId="0" borderId="10" xfId="43" applyFont="1" applyBorder="1"/>
    <xf numFmtId="0" fontId="31" fillId="0" borderId="10" xfId="0" applyFont="1" applyBorder="1"/>
    <xf numFmtId="0" fontId="25" fillId="0" borderId="0" xfId="0" applyFont="1" applyBorder="1" applyAlignment="1">
      <alignment horizontal="right" wrapText="1"/>
    </xf>
    <xf numFmtId="0" fontId="33" fillId="0" borderId="10" xfId="0" applyFont="1" applyBorder="1"/>
    <xf numFmtId="0" fontId="27" fillId="0" borderId="10" xfId="1" applyFont="1" applyBorder="1"/>
    <xf numFmtId="0" fontId="34" fillId="0" borderId="10" xfId="1" applyFont="1" applyBorder="1"/>
    <xf numFmtId="164" fontId="22" fillId="0" borderId="10" xfId="1" applyNumberFormat="1" applyFont="1" applyBorder="1"/>
    <xf numFmtId="0" fontId="22" fillId="0" borderId="12" xfId="1" applyFont="1" applyBorder="1" applyAlignment="1">
      <alignment horizontal="center" vertical="justify"/>
    </xf>
    <xf numFmtId="0" fontId="22" fillId="0" borderId="13" xfId="1" applyFont="1" applyBorder="1" applyAlignment="1">
      <alignment horizontal="center" vertical="justify"/>
    </xf>
    <xf numFmtId="0" fontId="32" fillId="0" borderId="11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/>
    </xf>
    <xf numFmtId="0" fontId="22" fillId="0" borderId="13" xfId="1" applyFont="1" applyBorder="1" applyAlignment="1">
      <alignment horizontal="center"/>
    </xf>
    <xf numFmtId="0" fontId="22" fillId="0" borderId="10" xfId="1" applyFont="1" applyBorder="1" applyAlignment="1">
      <alignment horizontal="center" vertical="justify"/>
    </xf>
    <xf numFmtId="0" fontId="23" fillId="0" borderId="0" xfId="43" applyFont="1" applyAlignment="1">
      <alignment horizontal="center" vertical="justify"/>
    </xf>
    <xf numFmtId="0" fontId="22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C10" sqref="C10"/>
    </sheetView>
  </sheetViews>
  <sheetFormatPr defaultRowHeight="15"/>
  <cols>
    <col min="1" max="1" width="21.140625" customWidth="1"/>
    <col min="2" max="2" width="33.7109375" customWidth="1"/>
    <col min="3" max="3" width="9.85546875" customWidth="1"/>
    <col min="4" max="4" width="10.28515625" customWidth="1"/>
    <col min="5" max="5" width="7.85546875" customWidth="1"/>
    <col min="6" max="6" width="10.7109375" customWidth="1"/>
  </cols>
  <sheetData>
    <row r="1" spans="1:6" ht="15.75">
      <c r="A1" s="49" t="s">
        <v>152</v>
      </c>
      <c r="B1" s="49"/>
      <c r="C1" s="49"/>
      <c r="D1" s="49"/>
      <c r="E1" s="50"/>
      <c r="F1" s="35"/>
    </row>
    <row r="2" spans="1:6" ht="15" customHeight="1">
      <c r="A2" s="51"/>
      <c r="B2" s="51"/>
      <c r="C2" s="47" t="s">
        <v>0</v>
      </c>
      <c r="D2" s="47" t="s">
        <v>157</v>
      </c>
      <c r="E2" s="53" t="s">
        <v>137</v>
      </c>
      <c r="F2" s="47" t="s">
        <v>153</v>
      </c>
    </row>
    <row r="3" spans="1:6" ht="47.25" customHeight="1">
      <c r="A3" s="52"/>
      <c r="B3" s="52"/>
      <c r="C3" s="48"/>
      <c r="D3" s="48"/>
      <c r="E3" s="53"/>
      <c r="F3" s="48"/>
    </row>
    <row r="4" spans="1:6">
      <c r="A4" s="6" t="s">
        <v>1</v>
      </c>
      <c r="B4" s="7" t="s">
        <v>2</v>
      </c>
      <c r="C4" s="4">
        <f>C5+C15</f>
        <v>72805</v>
      </c>
      <c r="D4" s="4">
        <f>D5+D15</f>
        <v>74635.5</v>
      </c>
      <c r="E4" s="8">
        <f t="shared" ref="E4:E50" si="0">D4/C4*100</f>
        <v>102.51425039489047</v>
      </c>
      <c r="F4" s="4">
        <f>F5+F15</f>
        <v>72389</v>
      </c>
    </row>
    <row r="5" spans="1:6">
      <c r="A5" s="6"/>
      <c r="B5" s="7" t="s">
        <v>3</v>
      </c>
      <c r="C5" s="4">
        <f>C6+C10+C14+C8</f>
        <v>57295</v>
      </c>
      <c r="D5" s="4">
        <f>D6+D10+D14+D8</f>
        <v>58982.9</v>
      </c>
      <c r="E5" s="8">
        <f t="shared" si="0"/>
        <v>102.94598132472292</v>
      </c>
      <c r="F5" s="4">
        <f>F6+F10+F14+F8</f>
        <v>63108.800000000003</v>
      </c>
    </row>
    <row r="6" spans="1:6">
      <c r="A6" s="6" t="s">
        <v>4</v>
      </c>
      <c r="B6" s="9" t="s">
        <v>5</v>
      </c>
      <c r="C6" s="4">
        <f>C7</f>
        <v>48809</v>
      </c>
      <c r="D6" s="4">
        <f t="shared" ref="D6" si="1">D7</f>
        <v>50256.4</v>
      </c>
      <c r="E6" s="8">
        <f t="shared" si="0"/>
        <v>102.96543670224753</v>
      </c>
      <c r="F6" s="4">
        <f>F7</f>
        <v>53990.7</v>
      </c>
    </row>
    <row r="7" spans="1:6">
      <c r="A7" s="10" t="s">
        <v>6</v>
      </c>
      <c r="B7" s="11" t="s">
        <v>7</v>
      </c>
      <c r="C7" s="12">
        <v>48809</v>
      </c>
      <c r="D7" s="12">
        <v>50256.4</v>
      </c>
      <c r="E7" s="8">
        <f t="shared" si="0"/>
        <v>102.96543670224753</v>
      </c>
      <c r="F7" s="12">
        <v>53990.7</v>
      </c>
    </row>
    <row r="8" spans="1:6" ht="39" thickBot="1">
      <c r="A8" s="6" t="s">
        <v>107</v>
      </c>
      <c r="B8" s="22" t="s">
        <v>108</v>
      </c>
      <c r="C8" s="12">
        <f>C9</f>
        <v>2788</v>
      </c>
      <c r="D8" s="12">
        <f t="shared" ref="D8:F8" si="2">D9</f>
        <v>2992.6</v>
      </c>
      <c r="E8" s="8">
        <f t="shared" si="0"/>
        <v>107.33859397417503</v>
      </c>
      <c r="F8" s="12">
        <f t="shared" si="2"/>
        <v>3628.3</v>
      </c>
    </row>
    <row r="9" spans="1:6" ht="39" thickBot="1">
      <c r="A9" s="21" t="s">
        <v>110</v>
      </c>
      <c r="B9" s="23" t="s">
        <v>109</v>
      </c>
      <c r="C9" s="27">
        <v>2788</v>
      </c>
      <c r="D9" s="12">
        <v>2992.6</v>
      </c>
      <c r="E9" s="8">
        <f t="shared" si="0"/>
        <v>107.33859397417503</v>
      </c>
      <c r="F9" s="12">
        <v>3628.3</v>
      </c>
    </row>
    <row r="10" spans="1:6">
      <c r="A10" s="6" t="s">
        <v>8</v>
      </c>
      <c r="B10" s="9" t="s">
        <v>9</v>
      </c>
      <c r="C10" s="28">
        <f>C11+C12+C13</f>
        <v>5047</v>
      </c>
      <c r="D10" s="42">
        <f>D11+D12+D13</f>
        <v>5053.3999999999996</v>
      </c>
      <c r="E10" s="8">
        <f t="shared" si="0"/>
        <v>100.12680800475529</v>
      </c>
      <c r="F10" s="12">
        <f>F11+F12+F13</f>
        <v>4788.3999999999996</v>
      </c>
    </row>
    <row r="11" spans="1:6" ht="32.25" customHeight="1">
      <c r="A11" s="10" t="s">
        <v>10</v>
      </c>
      <c r="B11" s="13" t="s">
        <v>11</v>
      </c>
      <c r="C11" s="12">
        <v>4547</v>
      </c>
      <c r="D11" s="12">
        <v>4551.8999999999996</v>
      </c>
      <c r="E11" s="8">
        <f t="shared" si="0"/>
        <v>100.10776336045744</v>
      </c>
      <c r="F11" s="4">
        <v>4271.5</v>
      </c>
    </row>
    <row r="12" spans="1:6" ht="15" customHeight="1">
      <c r="A12" s="10" t="s">
        <v>12</v>
      </c>
      <c r="B12" s="13" t="s">
        <v>13</v>
      </c>
      <c r="C12" s="12">
        <v>396</v>
      </c>
      <c r="D12" s="12">
        <v>396.7</v>
      </c>
      <c r="E12" s="8">
        <f t="shared" si="0"/>
        <v>100.17676767676767</v>
      </c>
      <c r="F12" s="4">
        <v>483.5</v>
      </c>
    </row>
    <row r="13" spans="1:6" ht="38.25" customHeight="1">
      <c r="A13" s="10" t="s">
        <v>115</v>
      </c>
      <c r="B13" s="13" t="s">
        <v>116</v>
      </c>
      <c r="C13" s="12">
        <v>104</v>
      </c>
      <c r="D13" s="12">
        <v>104.8</v>
      </c>
      <c r="E13" s="8">
        <f t="shared" si="0"/>
        <v>100.76923076923077</v>
      </c>
      <c r="F13" s="4">
        <v>33.4</v>
      </c>
    </row>
    <row r="14" spans="1:6" ht="18" customHeight="1">
      <c r="A14" s="6" t="s">
        <v>14</v>
      </c>
      <c r="B14" s="5" t="s">
        <v>15</v>
      </c>
      <c r="C14" s="4">
        <v>651</v>
      </c>
      <c r="D14" s="4">
        <v>680.5</v>
      </c>
      <c r="E14" s="8">
        <f t="shared" si="0"/>
        <v>104.53149001536097</v>
      </c>
      <c r="F14" s="4">
        <v>701.4</v>
      </c>
    </row>
    <row r="15" spans="1:6" ht="14.25" customHeight="1">
      <c r="A15" s="6"/>
      <c r="B15" s="5" t="s">
        <v>16</v>
      </c>
      <c r="C15" s="4">
        <f>C16+C17+C18+C19+C20</f>
        <v>15510</v>
      </c>
      <c r="D15" s="4">
        <f>D16+D17+D18+D19+D20</f>
        <v>15652.6</v>
      </c>
      <c r="E15" s="8">
        <f t="shared" si="0"/>
        <v>100.91940683430045</v>
      </c>
      <c r="F15" s="4">
        <f>F16+F17+F18+F19+F20+F21</f>
        <v>9280.1999999999989</v>
      </c>
    </row>
    <row r="16" spans="1:6" ht="39.75" customHeight="1">
      <c r="A16" s="6" t="s">
        <v>17</v>
      </c>
      <c r="B16" s="5" t="s">
        <v>18</v>
      </c>
      <c r="C16" s="4">
        <v>7644</v>
      </c>
      <c r="D16" s="4">
        <v>7743.6</v>
      </c>
      <c r="E16" s="8">
        <f t="shared" si="0"/>
        <v>101.30298273155415</v>
      </c>
      <c r="F16" s="4">
        <v>7158.9</v>
      </c>
    </row>
    <row r="17" spans="1:6" ht="33" customHeight="1">
      <c r="A17" s="6" t="s">
        <v>19</v>
      </c>
      <c r="B17" s="5" t="s">
        <v>20</v>
      </c>
      <c r="C17" s="4">
        <v>55</v>
      </c>
      <c r="D17" s="4">
        <v>56.4</v>
      </c>
      <c r="E17" s="8">
        <f t="shared" si="0"/>
        <v>102.54545454545453</v>
      </c>
      <c r="F17" s="4">
        <v>133.69999999999999</v>
      </c>
    </row>
    <row r="18" spans="1:6" ht="27" customHeight="1">
      <c r="A18" s="6" t="s">
        <v>21</v>
      </c>
      <c r="B18" s="5" t="s">
        <v>22</v>
      </c>
      <c r="C18" s="4">
        <v>7090</v>
      </c>
      <c r="D18" s="4">
        <v>7106.6</v>
      </c>
      <c r="E18" s="8">
        <f t="shared" si="0"/>
        <v>100.23413258110014</v>
      </c>
      <c r="F18" s="4">
        <v>1312.8</v>
      </c>
    </row>
    <row r="19" spans="1:6" ht="17.25" customHeight="1">
      <c r="A19" s="6" t="s">
        <v>23</v>
      </c>
      <c r="B19" s="5" t="s">
        <v>24</v>
      </c>
      <c r="C19" s="4">
        <v>6</v>
      </c>
      <c r="D19" s="4">
        <v>6.8</v>
      </c>
      <c r="E19" s="8">
        <f t="shared" si="0"/>
        <v>113.33333333333333</v>
      </c>
      <c r="F19" s="4">
        <v>13</v>
      </c>
    </row>
    <row r="20" spans="1:6" ht="20.25" customHeight="1">
      <c r="A20" s="6" t="s">
        <v>25</v>
      </c>
      <c r="B20" s="5" t="s">
        <v>26</v>
      </c>
      <c r="C20" s="4">
        <v>715</v>
      </c>
      <c r="D20" s="4">
        <v>739.2</v>
      </c>
      <c r="E20" s="8">
        <f t="shared" si="0"/>
        <v>103.38461538461539</v>
      </c>
      <c r="F20" s="4">
        <v>565.79999999999995</v>
      </c>
    </row>
    <row r="21" spans="1:6" ht="20.25" customHeight="1">
      <c r="A21" s="6" t="s">
        <v>27</v>
      </c>
      <c r="B21" s="5" t="s">
        <v>28</v>
      </c>
      <c r="C21" s="4"/>
      <c r="D21" s="4"/>
      <c r="E21" s="8"/>
      <c r="F21" s="4">
        <v>96</v>
      </c>
    </row>
    <row r="22" spans="1:6" ht="19.5" customHeight="1">
      <c r="A22" s="14" t="s">
        <v>103</v>
      </c>
      <c r="B22" s="5" t="s">
        <v>104</v>
      </c>
      <c r="C22" s="4">
        <f>C23+C49</f>
        <v>133560.30000000002</v>
      </c>
      <c r="D22" s="4">
        <f>D23+D49</f>
        <v>133350.70000000001</v>
      </c>
      <c r="E22" s="8">
        <f t="shared" si="0"/>
        <v>99.843067138962695</v>
      </c>
      <c r="F22" s="26">
        <f>F23+F49</f>
        <v>140276</v>
      </c>
    </row>
    <row r="23" spans="1:6" s="2" customFormat="1" ht="29.25" customHeight="1">
      <c r="A23" s="6" t="s">
        <v>29</v>
      </c>
      <c r="B23" s="5" t="s">
        <v>102</v>
      </c>
      <c r="C23" s="4">
        <f>C24+C27+C34+C46</f>
        <v>133560.30000000002</v>
      </c>
      <c r="D23" s="4">
        <f>D24+D27+D34+D46</f>
        <v>133351</v>
      </c>
      <c r="E23" s="8">
        <f t="shared" si="0"/>
        <v>99.8432917566073</v>
      </c>
      <c r="F23" s="26">
        <f>F24+F34+F46+F27</f>
        <v>140950.39999999999</v>
      </c>
    </row>
    <row r="24" spans="1:6" ht="38.25" customHeight="1">
      <c r="A24" s="14" t="s">
        <v>117</v>
      </c>
      <c r="B24" s="15" t="s">
        <v>30</v>
      </c>
      <c r="C24" s="16">
        <f>C25+C26</f>
        <v>20392</v>
      </c>
      <c r="D24" s="16">
        <f>D25+D26</f>
        <v>20392</v>
      </c>
      <c r="E24" s="8">
        <f t="shared" si="0"/>
        <v>100</v>
      </c>
      <c r="F24" s="16">
        <f>F25+F26</f>
        <v>32209.3</v>
      </c>
    </row>
    <row r="25" spans="1:6" ht="28.5" customHeight="1">
      <c r="A25" s="10" t="s">
        <v>118</v>
      </c>
      <c r="B25" s="13" t="s">
        <v>31</v>
      </c>
      <c r="C25" s="12">
        <v>17192</v>
      </c>
      <c r="D25" s="12">
        <v>17192</v>
      </c>
      <c r="E25" s="8">
        <f t="shared" si="0"/>
        <v>100</v>
      </c>
      <c r="F25" s="12">
        <v>27727</v>
      </c>
    </row>
    <row r="26" spans="1:6" ht="44.25" customHeight="1">
      <c r="A26" s="10" t="s">
        <v>119</v>
      </c>
      <c r="B26" s="13" t="s">
        <v>106</v>
      </c>
      <c r="C26" s="12">
        <v>3200</v>
      </c>
      <c r="D26" s="12">
        <v>3200</v>
      </c>
      <c r="E26" s="8">
        <f t="shared" si="0"/>
        <v>100</v>
      </c>
      <c r="F26" s="12">
        <v>4482.3</v>
      </c>
    </row>
    <row r="27" spans="1:6" ht="25.5" customHeight="1">
      <c r="A27" s="14" t="s">
        <v>120</v>
      </c>
      <c r="B27" s="15" t="s">
        <v>32</v>
      </c>
      <c r="C27" s="16">
        <f>C33+C28+C32+C30+C31</f>
        <v>17652.2</v>
      </c>
      <c r="D27" s="16">
        <f t="shared" ref="D27" si="3">D33+D28+D32+D30+D31</f>
        <v>17626.099999999999</v>
      </c>
      <c r="E27" s="8">
        <f t="shared" si="0"/>
        <v>99.852143075650616</v>
      </c>
      <c r="F27" s="16">
        <f>F33+F28+F32+F30+F31+F29</f>
        <v>19536.8</v>
      </c>
    </row>
    <row r="28" spans="1:6" ht="25.5" customHeight="1">
      <c r="A28" s="10" t="s">
        <v>138</v>
      </c>
      <c r="B28" s="13" t="s">
        <v>139</v>
      </c>
      <c r="C28" s="12">
        <v>953.6</v>
      </c>
      <c r="D28" s="12">
        <v>953.6</v>
      </c>
      <c r="E28" s="46">
        <f t="shared" si="0"/>
        <v>100</v>
      </c>
      <c r="F28" s="12">
        <v>2947.3</v>
      </c>
    </row>
    <row r="29" spans="1:6" ht="68.25" customHeight="1">
      <c r="A29" s="10" t="s">
        <v>146</v>
      </c>
      <c r="B29" s="13" t="s">
        <v>142</v>
      </c>
      <c r="C29" s="12"/>
      <c r="D29" s="12"/>
      <c r="E29" s="46"/>
      <c r="F29" s="12">
        <v>2598.6</v>
      </c>
    </row>
    <row r="30" spans="1:6" ht="25.5" customHeight="1">
      <c r="A30" s="10" t="s">
        <v>143</v>
      </c>
      <c r="B30" s="13" t="s">
        <v>151</v>
      </c>
      <c r="C30" s="12">
        <v>2548.6999999999998</v>
      </c>
      <c r="D30" s="12">
        <v>2548.6999999999998</v>
      </c>
      <c r="E30" s="46">
        <f t="shared" si="0"/>
        <v>100</v>
      </c>
      <c r="F30" s="12"/>
    </row>
    <row r="31" spans="1:6" ht="54" customHeight="1">
      <c r="A31" s="10" t="s">
        <v>144</v>
      </c>
      <c r="B31" s="13" t="s">
        <v>145</v>
      </c>
      <c r="C31" s="12">
        <v>5480</v>
      </c>
      <c r="D31" s="12">
        <v>5453.9</v>
      </c>
      <c r="E31" s="46">
        <f t="shared" si="0"/>
        <v>99.523722627737214</v>
      </c>
      <c r="F31" s="12">
        <v>10492.6</v>
      </c>
    </row>
    <row r="32" spans="1:6" ht="45" customHeight="1">
      <c r="A32" s="10" t="s">
        <v>140</v>
      </c>
      <c r="B32" s="13" t="s">
        <v>141</v>
      </c>
      <c r="C32" s="12">
        <v>1644</v>
      </c>
      <c r="D32" s="12">
        <v>1644</v>
      </c>
      <c r="E32" s="46">
        <f t="shared" si="0"/>
        <v>100</v>
      </c>
      <c r="F32" s="45"/>
    </row>
    <row r="33" spans="1:6" ht="14.25" customHeight="1">
      <c r="A33" s="10" t="s">
        <v>121</v>
      </c>
      <c r="B33" s="13" t="s">
        <v>33</v>
      </c>
      <c r="C33" s="12">
        <v>7025.9</v>
      </c>
      <c r="D33" s="12">
        <v>7025.9</v>
      </c>
      <c r="E33" s="46">
        <f t="shared" si="0"/>
        <v>100</v>
      </c>
      <c r="F33" s="29">
        <v>3498.3</v>
      </c>
    </row>
    <row r="34" spans="1:6" ht="42" customHeight="1">
      <c r="A34" s="14" t="s">
        <v>122</v>
      </c>
      <c r="B34" s="15" t="s">
        <v>34</v>
      </c>
      <c r="C34" s="16">
        <f>C36+C37+C38+C39+C40+C41+C42+C43+C45</f>
        <v>94345</v>
      </c>
      <c r="D34" s="16">
        <f t="shared" ref="D34" si="4">D36+D37+D38+D39+D40+D41+D42+D43+D45</f>
        <v>94188.799999999988</v>
      </c>
      <c r="E34" s="8">
        <f t="shared" si="0"/>
        <v>99.834437437066072</v>
      </c>
      <c r="F34" s="44">
        <f>F36+F37+F38+F39+F40+F41+F42+F43+F45+F35+F44</f>
        <v>87711.799999999988</v>
      </c>
    </row>
    <row r="35" spans="1:6" ht="42" customHeight="1">
      <c r="A35" s="10" t="s">
        <v>147</v>
      </c>
      <c r="B35" s="13" t="s">
        <v>148</v>
      </c>
      <c r="C35" s="16"/>
      <c r="D35" s="16"/>
      <c r="E35" s="8"/>
      <c r="F35" s="44">
        <v>1.4</v>
      </c>
    </row>
    <row r="36" spans="1:6" ht="24.75" customHeight="1">
      <c r="A36" s="10" t="s">
        <v>123</v>
      </c>
      <c r="B36" s="13" t="s">
        <v>37</v>
      </c>
      <c r="C36" s="12">
        <v>1645.5</v>
      </c>
      <c r="D36" s="12">
        <v>1645.5</v>
      </c>
      <c r="E36" s="8">
        <f t="shared" si="0"/>
        <v>100</v>
      </c>
      <c r="F36" s="12">
        <v>1705.9</v>
      </c>
    </row>
    <row r="37" spans="1:6" ht="25.5" customHeight="1">
      <c r="A37" s="10" t="s">
        <v>124</v>
      </c>
      <c r="B37" s="13" t="s">
        <v>38</v>
      </c>
      <c r="C37" s="12">
        <v>3944.2</v>
      </c>
      <c r="D37" s="12">
        <v>3893.9</v>
      </c>
      <c r="E37" s="8">
        <f t="shared" si="0"/>
        <v>98.724709700319465</v>
      </c>
      <c r="F37" s="12">
        <v>3883.5</v>
      </c>
    </row>
    <row r="38" spans="1:6" ht="57" customHeight="1">
      <c r="A38" s="10" t="s">
        <v>125</v>
      </c>
      <c r="B38" s="13" t="s">
        <v>39</v>
      </c>
      <c r="C38" s="12">
        <v>3464.9</v>
      </c>
      <c r="D38" s="12">
        <v>3420.7</v>
      </c>
      <c r="E38" s="8">
        <f t="shared" si="0"/>
        <v>98.724349909088289</v>
      </c>
      <c r="F38" s="29">
        <v>3343</v>
      </c>
    </row>
    <row r="39" spans="1:6" ht="42" customHeight="1" thickBot="1">
      <c r="A39" s="10" t="s">
        <v>126</v>
      </c>
      <c r="B39" s="13" t="s">
        <v>40</v>
      </c>
      <c r="C39" s="12">
        <v>491.8</v>
      </c>
      <c r="D39" s="12">
        <v>491.7</v>
      </c>
      <c r="E39" s="8">
        <f t="shared" si="0"/>
        <v>99.979666531110198</v>
      </c>
      <c r="F39" s="29">
        <v>536.79999999999995</v>
      </c>
    </row>
    <row r="40" spans="1:6" ht="67.5" customHeight="1" thickBot="1">
      <c r="A40" s="10" t="s">
        <v>127</v>
      </c>
      <c r="B40" s="21" t="s">
        <v>128</v>
      </c>
      <c r="C40" s="12">
        <v>3644.8</v>
      </c>
      <c r="D40" s="12">
        <v>3644.4</v>
      </c>
      <c r="E40" s="8">
        <f t="shared" si="0"/>
        <v>99.989025460930634</v>
      </c>
      <c r="F40" s="29">
        <v>3618.7</v>
      </c>
    </row>
    <row r="41" spans="1:6" ht="24.75" customHeight="1">
      <c r="A41" s="10" t="s">
        <v>129</v>
      </c>
      <c r="B41" s="13" t="s">
        <v>35</v>
      </c>
      <c r="C41" s="12">
        <v>645.1</v>
      </c>
      <c r="D41" s="12">
        <v>645.1</v>
      </c>
      <c r="E41" s="8">
        <f t="shared" si="0"/>
        <v>100</v>
      </c>
      <c r="F41" s="29">
        <v>640.1</v>
      </c>
    </row>
    <row r="42" spans="1:6" ht="78.75" customHeight="1">
      <c r="A42" s="10" t="s">
        <v>130</v>
      </c>
      <c r="B42" s="24" t="s">
        <v>131</v>
      </c>
      <c r="C42" s="12"/>
      <c r="D42" s="12"/>
      <c r="E42" s="8"/>
      <c r="F42" s="29">
        <v>1034.7</v>
      </c>
    </row>
    <row r="43" spans="1:6" ht="54.75" customHeight="1">
      <c r="A43" s="10" t="s">
        <v>132</v>
      </c>
      <c r="B43" s="13" t="s">
        <v>36</v>
      </c>
      <c r="C43" s="12">
        <v>16.399999999999999</v>
      </c>
      <c r="D43" s="12">
        <v>16.3</v>
      </c>
      <c r="E43" s="8">
        <f t="shared" si="0"/>
        <v>99.390243902439039</v>
      </c>
      <c r="F43" s="29">
        <v>61</v>
      </c>
    </row>
    <row r="44" spans="1:6" ht="44.25" customHeight="1">
      <c r="A44" s="10" t="s">
        <v>149</v>
      </c>
      <c r="B44" s="13" t="s">
        <v>150</v>
      </c>
      <c r="C44" s="12"/>
      <c r="D44" s="12"/>
      <c r="E44" s="8"/>
      <c r="F44" s="29">
        <v>145.69999999999999</v>
      </c>
    </row>
    <row r="45" spans="1:6">
      <c r="A45" s="10" t="s">
        <v>133</v>
      </c>
      <c r="B45" s="13" t="s">
        <v>41</v>
      </c>
      <c r="C45" s="12">
        <v>80492.3</v>
      </c>
      <c r="D45" s="12">
        <v>80431.199999999997</v>
      </c>
      <c r="E45" s="8">
        <f t="shared" si="0"/>
        <v>99.924092118128058</v>
      </c>
      <c r="F45" s="12">
        <v>72741</v>
      </c>
    </row>
    <row r="46" spans="1:6" ht="14.25" customHeight="1">
      <c r="A46" s="14" t="s">
        <v>42</v>
      </c>
      <c r="B46" s="15" t="s">
        <v>43</v>
      </c>
      <c r="C46" s="16">
        <f>C47+C48</f>
        <v>1171.0999999999999</v>
      </c>
      <c r="D46" s="16">
        <f>D47+D48</f>
        <v>1144.0999999999999</v>
      </c>
      <c r="E46" s="8">
        <f t="shared" si="0"/>
        <v>97.694475279651598</v>
      </c>
      <c r="F46" s="16">
        <f>F47+F48</f>
        <v>1492.5</v>
      </c>
    </row>
    <row r="47" spans="1:6" s="2" customFormat="1" ht="78" customHeight="1">
      <c r="A47" s="10" t="s">
        <v>134</v>
      </c>
      <c r="B47" s="13" t="s">
        <v>100</v>
      </c>
      <c r="C47" s="12">
        <v>151.1</v>
      </c>
      <c r="D47" s="12">
        <v>124.1</v>
      </c>
      <c r="E47" s="8">
        <f t="shared" si="0"/>
        <v>82.131039046988747</v>
      </c>
      <c r="F47" s="12">
        <v>112</v>
      </c>
    </row>
    <row r="48" spans="1:6" s="2" customFormat="1" ht="31.5" customHeight="1">
      <c r="A48" s="10" t="s">
        <v>135</v>
      </c>
      <c r="B48" s="13" t="s">
        <v>101</v>
      </c>
      <c r="C48" s="12">
        <v>1020</v>
      </c>
      <c r="D48" s="12">
        <v>1020</v>
      </c>
      <c r="E48" s="8">
        <f t="shared" si="0"/>
        <v>100</v>
      </c>
      <c r="F48" s="12">
        <v>1380.5</v>
      </c>
    </row>
    <row r="49" spans="1:6" s="3" customFormat="1" ht="38.25" customHeight="1">
      <c r="A49" s="14" t="s">
        <v>113</v>
      </c>
      <c r="B49" s="15" t="s">
        <v>114</v>
      </c>
      <c r="C49" s="16"/>
      <c r="D49" s="16">
        <v>-0.3</v>
      </c>
      <c r="E49" s="8"/>
      <c r="F49" s="43">
        <v>-674.4</v>
      </c>
    </row>
    <row r="50" spans="1:6" ht="16.5" customHeight="1">
      <c r="A50" s="4"/>
      <c r="B50" s="5" t="s">
        <v>44</v>
      </c>
      <c r="C50" s="4">
        <f>C4+C22</f>
        <v>206365.30000000002</v>
      </c>
      <c r="D50" s="4">
        <f>D4+D22</f>
        <v>207986.2</v>
      </c>
      <c r="E50" s="8">
        <f t="shared" si="0"/>
        <v>100.78545181772323</v>
      </c>
      <c r="F50" s="26">
        <f>F4+F22</f>
        <v>212665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G14" sqref="G14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6" max="6" width="9.42578125" customWidth="1"/>
    <col min="7" max="7" width="11" customWidth="1"/>
  </cols>
  <sheetData>
    <row r="1" spans="1:7">
      <c r="A1" s="54" t="s">
        <v>154</v>
      </c>
      <c r="B1" s="54"/>
      <c r="C1" s="54"/>
      <c r="D1" s="54"/>
      <c r="E1" s="54"/>
      <c r="F1" s="54"/>
      <c r="G1" s="17"/>
    </row>
    <row r="2" spans="1:7">
      <c r="A2" s="54"/>
      <c r="B2" s="54"/>
      <c r="C2" s="54"/>
      <c r="D2" s="54"/>
      <c r="E2" s="54"/>
      <c r="F2" s="54"/>
      <c r="G2" s="17"/>
    </row>
    <row r="3" spans="1:7" ht="49.5" customHeight="1">
      <c r="A3" s="30" t="s">
        <v>45</v>
      </c>
      <c r="B3" s="30" t="s">
        <v>46</v>
      </c>
      <c r="C3" s="30" t="s">
        <v>47</v>
      </c>
      <c r="D3" s="31" t="s">
        <v>105</v>
      </c>
      <c r="E3" s="31" t="s">
        <v>155</v>
      </c>
      <c r="F3" s="32" t="s">
        <v>48</v>
      </c>
      <c r="G3" s="33" t="s">
        <v>153</v>
      </c>
    </row>
    <row r="4" spans="1:7" ht="13.5" customHeight="1">
      <c r="A4" s="18" t="s">
        <v>49</v>
      </c>
      <c r="B4" s="19" t="s">
        <v>50</v>
      </c>
      <c r="C4" s="19" t="s">
        <v>95</v>
      </c>
      <c r="D4" s="36">
        <f>D5+D6+D7+D9+D10</f>
        <v>21777.7</v>
      </c>
      <c r="E4" s="36">
        <f>E5+E6+E7+E9+E10</f>
        <v>21727.599999999999</v>
      </c>
      <c r="F4" s="37">
        <f t="shared" ref="F4:F41" si="0">E4/D4*100</f>
        <v>99.769948157978106</v>
      </c>
      <c r="G4" s="36">
        <f>G5+G6+G7+G9+G10+G8</f>
        <v>22216.5</v>
      </c>
    </row>
    <row r="5" spans="1:7" ht="41.25" customHeight="1">
      <c r="A5" s="25" t="s">
        <v>51</v>
      </c>
      <c r="B5" s="20" t="s">
        <v>50</v>
      </c>
      <c r="C5" s="20" t="s">
        <v>52</v>
      </c>
      <c r="D5" s="38">
        <v>1302</v>
      </c>
      <c r="E5" s="38">
        <v>1301</v>
      </c>
      <c r="F5" s="37">
        <f t="shared" si="0"/>
        <v>99.9231950844854</v>
      </c>
      <c r="G5" s="38">
        <v>1193.0999999999999</v>
      </c>
    </row>
    <row r="6" spans="1:7" ht="37.5" customHeight="1">
      <c r="A6" s="25" t="s">
        <v>53</v>
      </c>
      <c r="B6" s="20" t="s">
        <v>50</v>
      </c>
      <c r="C6" s="20" t="s">
        <v>54</v>
      </c>
      <c r="D6" s="38">
        <v>514</v>
      </c>
      <c r="E6" s="38">
        <v>508.8</v>
      </c>
      <c r="F6" s="37">
        <f t="shared" si="0"/>
        <v>98.988326848249031</v>
      </c>
      <c r="G6" s="38">
        <v>635.29999999999995</v>
      </c>
    </row>
    <row r="7" spans="1:7" ht="24.75" customHeight="1">
      <c r="A7" s="25" t="s">
        <v>55</v>
      </c>
      <c r="B7" s="20" t="s">
        <v>50</v>
      </c>
      <c r="C7" s="20" t="s">
        <v>56</v>
      </c>
      <c r="D7" s="38">
        <v>15172</v>
      </c>
      <c r="E7" s="38">
        <v>15141.3</v>
      </c>
      <c r="F7" s="37">
        <f t="shared" si="0"/>
        <v>99.797653572370152</v>
      </c>
      <c r="G7" s="38">
        <v>15196.6</v>
      </c>
    </row>
    <row r="8" spans="1:7" ht="24.75" customHeight="1">
      <c r="A8" s="25" t="s">
        <v>156</v>
      </c>
      <c r="B8" s="20" t="s">
        <v>50</v>
      </c>
      <c r="C8" s="20" t="s">
        <v>63</v>
      </c>
      <c r="D8" s="38"/>
      <c r="E8" s="38"/>
      <c r="F8" s="37"/>
      <c r="G8" s="38">
        <v>1.4</v>
      </c>
    </row>
    <row r="9" spans="1:7" ht="39" customHeight="1">
      <c r="A9" s="25" t="s">
        <v>57</v>
      </c>
      <c r="B9" s="20" t="s">
        <v>50</v>
      </c>
      <c r="C9" s="20" t="s">
        <v>58</v>
      </c>
      <c r="D9" s="38">
        <v>3747</v>
      </c>
      <c r="E9" s="38">
        <v>3738.6</v>
      </c>
      <c r="F9" s="37">
        <f t="shared" si="0"/>
        <v>99.775820656525212</v>
      </c>
      <c r="G9" s="38">
        <v>3735.1</v>
      </c>
    </row>
    <row r="10" spans="1:7" ht="13.5" customHeight="1">
      <c r="A10" s="25" t="s">
        <v>60</v>
      </c>
      <c r="B10" s="20" t="s">
        <v>50</v>
      </c>
      <c r="C10" s="20" t="s">
        <v>91</v>
      </c>
      <c r="D10" s="38">
        <v>1042.7</v>
      </c>
      <c r="E10" s="38">
        <v>1037.9000000000001</v>
      </c>
      <c r="F10" s="37">
        <f t="shared" si="0"/>
        <v>99.539656660592698</v>
      </c>
      <c r="G10" s="38">
        <v>1455</v>
      </c>
    </row>
    <row r="11" spans="1:7" s="1" customFormat="1" ht="15.75" customHeight="1">
      <c r="A11" s="18" t="s">
        <v>92</v>
      </c>
      <c r="B11" s="19" t="s">
        <v>52</v>
      </c>
      <c r="C11" s="19" t="s">
        <v>95</v>
      </c>
      <c r="D11" s="39">
        <f>D12</f>
        <v>645.1</v>
      </c>
      <c r="E11" s="39">
        <v>645.1</v>
      </c>
      <c r="F11" s="37">
        <f t="shared" si="0"/>
        <v>100</v>
      </c>
      <c r="G11" s="39">
        <f>G12</f>
        <v>640.1</v>
      </c>
    </row>
    <row r="12" spans="1:7" ht="16.5" customHeight="1">
      <c r="A12" s="25" t="s">
        <v>93</v>
      </c>
      <c r="B12" s="20" t="s">
        <v>54</v>
      </c>
      <c r="C12" s="20" t="s">
        <v>54</v>
      </c>
      <c r="D12" s="38">
        <v>645.1</v>
      </c>
      <c r="E12" s="39">
        <v>485.1</v>
      </c>
      <c r="F12" s="37">
        <f t="shared" si="0"/>
        <v>75.197643776158742</v>
      </c>
      <c r="G12" s="38">
        <v>640.1</v>
      </c>
    </row>
    <row r="13" spans="1:7" ht="12.75" customHeight="1">
      <c r="A13" s="18" t="s">
        <v>62</v>
      </c>
      <c r="B13" s="19" t="s">
        <v>56</v>
      </c>
      <c r="C13" s="19" t="s">
        <v>95</v>
      </c>
      <c r="D13" s="39">
        <f>D15+D17+D16</f>
        <v>12743.7</v>
      </c>
      <c r="E13" s="39">
        <f>E15+E17+E16</f>
        <v>11040.3</v>
      </c>
      <c r="F13" s="37">
        <f t="shared" si="0"/>
        <v>86.63339532474869</v>
      </c>
      <c r="G13" s="39">
        <f>G15+G17+G16+G14</f>
        <v>14792.3</v>
      </c>
    </row>
    <row r="14" spans="1:7" ht="12.75" customHeight="1">
      <c r="A14" s="25" t="s">
        <v>112</v>
      </c>
      <c r="B14" s="20" t="s">
        <v>56</v>
      </c>
      <c r="C14" s="20" t="s">
        <v>63</v>
      </c>
      <c r="D14" s="39"/>
      <c r="E14" s="39"/>
      <c r="F14" s="37"/>
      <c r="G14" s="38">
        <v>72</v>
      </c>
    </row>
    <row r="15" spans="1:7" ht="13.5" customHeight="1">
      <c r="A15" s="20" t="s">
        <v>64</v>
      </c>
      <c r="B15" s="20" t="s">
        <v>56</v>
      </c>
      <c r="C15" s="20" t="s">
        <v>65</v>
      </c>
      <c r="D15" s="38">
        <v>1310</v>
      </c>
      <c r="E15" s="38">
        <v>1309.4000000000001</v>
      </c>
      <c r="F15" s="37">
        <f t="shared" si="0"/>
        <v>99.954198473282446</v>
      </c>
      <c r="G15" s="38">
        <v>1155.4000000000001</v>
      </c>
    </row>
    <row r="16" spans="1:7" ht="13.5" customHeight="1">
      <c r="A16" s="20" t="s">
        <v>99</v>
      </c>
      <c r="B16" s="20" t="s">
        <v>56</v>
      </c>
      <c r="C16" s="20" t="s">
        <v>75</v>
      </c>
      <c r="D16" s="38">
        <v>11218.7</v>
      </c>
      <c r="E16" s="38">
        <v>9530.9</v>
      </c>
      <c r="F16" s="37"/>
      <c r="G16" s="38">
        <v>13314.9</v>
      </c>
    </row>
    <row r="17" spans="1:7" ht="28.5" customHeight="1">
      <c r="A17" s="20" t="s">
        <v>66</v>
      </c>
      <c r="B17" s="20" t="s">
        <v>56</v>
      </c>
      <c r="C17" s="20" t="s">
        <v>59</v>
      </c>
      <c r="D17" s="38">
        <v>215</v>
      </c>
      <c r="E17" s="38">
        <v>200</v>
      </c>
      <c r="F17" s="37">
        <f t="shared" si="0"/>
        <v>93.023255813953483</v>
      </c>
      <c r="G17" s="38">
        <v>250</v>
      </c>
    </row>
    <row r="18" spans="1:7" ht="15" customHeight="1">
      <c r="A18" s="19" t="s">
        <v>67</v>
      </c>
      <c r="B18" s="19" t="s">
        <v>63</v>
      </c>
      <c r="C18" s="19" t="s">
        <v>95</v>
      </c>
      <c r="D18" s="39">
        <f>D20+D19</f>
        <v>605</v>
      </c>
      <c r="E18" s="39">
        <f>E20+E19</f>
        <v>600.1</v>
      </c>
      <c r="F18" s="37">
        <f t="shared" si="0"/>
        <v>99.190082644628106</v>
      </c>
      <c r="G18" s="39">
        <f t="shared" ref="G18" si="1">G20+G19</f>
        <v>631.5</v>
      </c>
    </row>
    <row r="19" spans="1:7" s="2" customFormat="1" ht="15" customHeight="1">
      <c r="A19" s="20" t="s">
        <v>98</v>
      </c>
      <c r="B19" s="20" t="s">
        <v>63</v>
      </c>
      <c r="C19" s="20" t="s">
        <v>50</v>
      </c>
      <c r="D19" s="38">
        <v>50</v>
      </c>
      <c r="E19" s="38">
        <v>45.1</v>
      </c>
      <c r="F19" s="37">
        <f t="shared" si="0"/>
        <v>90.2</v>
      </c>
      <c r="G19" s="38">
        <v>82.5</v>
      </c>
    </row>
    <row r="20" spans="1:7" ht="13.5" customHeight="1">
      <c r="A20" s="20" t="s">
        <v>68</v>
      </c>
      <c r="B20" s="20" t="s">
        <v>63</v>
      </c>
      <c r="C20" s="20" t="s">
        <v>52</v>
      </c>
      <c r="D20" s="38">
        <v>555</v>
      </c>
      <c r="E20" s="38">
        <v>555</v>
      </c>
      <c r="F20" s="37">
        <f t="shared" si="0"/>
        <v>100</v>
      </c>
      <c r="G20" s="38">
        <v>549</v>
      </c>
    </row>
    <row r="21" spans="1:7" ht="14.25" customHeight="1">
      <c r="A21" s="19" t="s">
        <v>69</v>
      </c>
      <c r="B21" s="19" t="s">
        <v>70</v>
      </c>
      <c r="C21" s="19" t="s">
        <v>95</v>
      </c>
      <c r="D21" s="39">
        <f>D22+D23+D25+D26+D24</f>
        <v>146422.20000000001</v>
      </c>
      <c r="E21" s="39">
        <f>E22+E23+E25+E26+E24</f>
        <v>146409.19999999998</v>
      </c>
      <c r="F21" s="37">
        <f t="shared" si="0"/>
        <v>99.991121564899288</v>
      </c>
      <c r="G21" s="39">
        <f t="shared" ref="G21" si="2">G22+G23+G25+G26</f>
        <v>148661.80000000002</v>
      </c>
    </row>
    <row r="22" spans="1:7" ht="15" customHeight="1">
      <c r="A22" s="20" t="s">
        <v>71</v>
      </c>
      <c r="B22" s="20" t="s">
        <v>70</v>
      </c>
      <c r="C22" s="20" t="s">
        <v>50</v>
      </c>
      <c r="D22" s="38">
        <v>17643.599999999999</v>
      </c>
      <c r="E22" s="40">
        <v>17642.8</v>
      </c>
      <c r="F22" s="37">
        <f t="shared" si="0"/>
        <v>99.99546577795914</v>
      </c>
      <c r="G22" s="40">
        <v>18283.400000000001</v>
      </c>
    </row>
    <row r="23" spans="1:7" ht="14.25" customHeight="1">
      <c r="A23" s="20" t="s">
        <v>72</v>
      </c>
      <c r="B23" s="20" t="s">
        <v>70</v>
      </c>
      <c r="C23" s="20" t="s">
        <v>52</v>
      </c>
      <c r="D23" s="38">
        <v>113976.1</v>
      </c>
      <c r="E23" s="40">
        <v>113972.9</v>
      </c>
      <c r="F23" s="37">
        <f t="shared" si="0"/>
        <v>99.99719239384396</v>
      </c>
      <c r="G23" s="40">
        <v>124743.8</v>
      </c>
    </row>
    <row r="24" spans="1:7" ht="12" customHeight="1">
      <c r="A24" s="20" t="s">
        <v>136</v>
      </c>
      <c r="B24" s="20" t="s">
        <v>70</v>
      </c>
      <c r="C24" s="20" t="s">
        <v>54</v>
      </c>
      <c r="D24" s="38">
        <v>9717.5</v>
      </c>
      <c r="E24" s="40">
        <v>9713.1</v>
      </c>
      <c r="F24" s="37">
        <f t="shared" si="0"/>
        <v>99.954720864419869</v>
      </c>
      <c r="G24" s="40"/>
    </row>
    <row r="25" spans="1:7" ht="24" customHeight="1">
      <c r="A25" s="20" t="s">
        <v>73</v>
      </c>
      <c r="B25" s="20" t="s">
        <v>70</v>
      </c>
      <c r="C25" s="20" t="s">
        <v>70</v>
      </c>
      <c r="D25" s="38">
        <v>937.7</v>
      </c>
      <c r="E25" s="40">
        <v>937.5</v>
      </c>
      <c r="F25" s="37">
        <f t="shared" si="0"/>
        <v>99.978671216807086</v>
      </c>
      <c r="G25" s="40">
        <v>932.6</v>
      </c>
    </row>
    <row r="26" spans="1:7" ht="15" customHeight="1">
      <c r="A26" s="20" t="s">
        <v>74</v>
      </c>
      <c r="B26" s="20" t="s">
        <v>70</v>
      </c>
      <c r="C26" s="20" t="s">
        <v>75</v>
      </c>
      <c r="D26" s="38">
        <v>4147.3</v>
      </c>
      <c r="E26" s="38">
        <v>4142.8999999999996</v>
      </c>
      <c r="F26" s="37">
        <f t="shared" si="0"/>
        <v>99.893906879174381</v>
      </c>
      <c r="G26" s="38">
        <v>4702</v>
      </c>
    </row>
    <row r="27" spans="1:7" ht="15" customHeight="1">
      <c r="A27" s="19" t="s">
        <v>94</v>
      </c>
      <c r="B27" s="19" t="s">
        <v>65</v>
      </c>
      <c r="C27" s="19" t="s">
        <v>95</v>
      </c>
      <c r="D27" s="39">
        <f>D28</f>
        <v>12225.6</v>
      </c>
      <c r="E27" s="39">
        <f t="shared" ref="E27" si="3">E28</f>
        <v>12203.7</v>
      </c>
      <c r="F27" s="37">
        <f t="shared" si="0"/>
        <v>99.82086768747547</v>
      </c>
      <c r="G27" s="39">
        <f t="shared" ref="G27" si="4">G28</f>
        <v>7179.2</v>
      </c>
    </row>
    <row r="28" spans="1:7">
      <c r="A28" s="20" t="s">
        <v>76</v>
      </c>
      <c r="B28" s="20" t="s">
        <v>65</v>
      </c>
      <c r="C28" s="20" t="s">
        <v>50</v>
      </c>
      <c r="D28" s="38">
        <v>12225.6</v>
      </c>
      <c r="E28" s="40">
        <v>12203.7</v>
      </c>
      <c r="F28" s="37">
        <f t="shared" si="0"/>
        <v>99.82086768747547</v>
      </c>
      <c r="G28" s="40">
        <v>7179.2</v>
      </c>
    </row>
    <row r="29" spans="1:7" ht="15" customHeight="1">
      <c r="A29" s="19" t="s">
        <v>79</v>
      </c>
      <c r="B29" s="19" t="s">
        <v>80</v>
      </c>
      <c r="C29" s="19" t="s">
        <v>95</v>
      </c>
      <c r="D29" s="39">
        <f>D30+D31+D32+D33</f>
        <v>10444.200000000001</v>
      </c>
      <c r="E29" s="39">
        <f t="shared" ref="E29" si="5">E30+E31+E32+E33</f>
        <v>10276.599999999999</v>
      </c>
      <c r="F29" s="37">
        <f t="shared" si="0"/>
        <v>98.395281591696801</v>
      </c>
      <c r="G29" s="39">
        <f t="shared" ref="G29" si="6">G30+G31+G32+G33</f>
        <v>12140</v>
      </c>
    </row>
    <row r="30" spans="1:7" ht="12.75" customHeight="1">
      <c r="A30" s="20" t="s">
        <v>81</v>
      </c>
      <c r="B30" s="20" t="s">
        <v>80</v>
      </c>
      <c r="C30" s="20" t="s">
        <v>50</v>
      </c>
      <c r="D30" s="38">
        <v>640</v>
      </c>
      <c r="E30" s="38">
        <v>632.5</v>
      </c>
      <c r="F30" s="37">
        <f t="shared" si="0"/>
        <v>98.828125</v>
      </c>
      <c r="G30" s="38">
        <v>686.6</v>
      </c>
    </row>
    <row r="31" spans="1:7" ht="15.75" customHeight="1">
      <c r="A31" s="20" t="s">
        <v>82</v>
      </c>
      <c r="B31" s="20" t="s">
        <v>80</v>
      </c>
      <c r="C31" s="20" t="s">
        <v>54</v>
      </c>
      <c r="D31" s="38">
        <v>1488.6</v>
      </c>
      <c r="E31" s="38">
        <v>1484.7</v>
      </c>
      <c r="F31" s="37">
        <f t="shared" si="0"/>
        <v>99.738008867392196</v>
      </c>
      <c r="G31" s="38">
        <v>3356.9</v>
      </c>
    </row>
    <row r="32" spans="1:7" ht="12.75" customHeight="1">
      <c r="A32" s="20" t="s">
        <v>83</v>
      </c>
      <c r="B32" s="20" t="s">
        <v>80</v>
      </c>
      <c r="C32" s="20" t="s">
        <v>56</v>
      </c>
      <c r="D32" s="38">
        <v>7782.1</v>
      </c>
      <c r="E32" s="40">
        <v>7625.9</v>
      </c>
      <c r="F32" s="37">
        <f t="shared" si="0"/>
        <v>97.992829698924439</v>
      </c>
      <c r="G32" s="40">
        <v>7587.9</v>
      </c>
    </row>
    <row r="33" spans="1:7" ht="30" customHeight="1">
      <c r="A33" s="20" t="s">
        <v>84</v>
      </c>
      <c r="B33" s="20" t="s">
        <v>80</v>
      </c>
      <c r="C33" s="20" t="s">
        <v>58</v>
      </c>
      <c r="D33" s="38">
        <v>533.5</v>
      </c>
      <c r="E33" s="38">
        <v>533.5</v>
      </c>
      <c r="F33" s="37">
        <f t="shared" si="0"/>
        <v>100</v>
      </c>
      <c r="G33" s="38">
        <v>508.6</v>
      </c>
    </row>
    <row r="34" spans="1:7" s="1" customFormat="1" ht="15.75" customHeight="1">
      <c r="A34" s="19" t="s">
        <v>78</v>
      </c>
      <c r="B34" s="19" t="s">
        <v>86</v>
      </c>
      <c r="C34" s="19" t="s">
        <v>95</v>
      </c>
      <c r="D34" s="39">
        <f>D35</f>
        <v>270</v>
      </c>
      <c r="E34" s="39">
        <f t="shared" ref="E34" si="7">E35</f>
        <v>265.8</v>
      </c>
      <c r="F34" s="37">
        <f t="shared" si="0"/>
        <v>98.444444444444443</v>
      </c>
      <c r="G34" s="39">
        <f t="shared" ref="G34" si="8">G35</f>
        <v>199.9</v>
      </c>
    </row>
    <row r="35" spans="1:7" ht="12" customHeight="1">
      <c r="A35" s="20" t="s">
        <v>96</v>
      </c>
      <c r="B35" s="20" t="s">
        <v>86</v>
      </c>
      <c r="C35" s="20" t="s">
        <v>52</v>
      </c>
      <c r="D35" s="38">
        <v>270</v>
      </c>
      <c r="E35" s="38">
        <v>265.8</v>
      </c>
      <c r="F35" s="37">
        <f t="shared" si="0"/>
        <v>98.444444444444443</v>
      </c>
      <c r="G35" s="38">
        <v>199.9</v>
      </c>
    </row>
    <row r="36" spans="1:7" s="1" customFormat="1" ht="15.75" customHeight="1">
      <c r="A36" s="19" t="s">
        <v>97</v>
      </c>
      <c r="B36" s="19" t="s">
        <v>59</v>
      </c>
      <c r="C36" s="19" t="s">
        <v>95</v>
      </c>
      <c r="D36" s="39">
        <f>D37</f>
        <v>1425</v>
      </c>
      <c r="E36" s="39">
        <f t="shared" ref="E36" si="9">E37</f>
        <v>1421.4</v>
      </c>
      <c r="F36" s="37">
        <f t="shared" si="0"/>
        <v>99.747368421052641</v>
      </c>
      <c r="G36" s="39">
        <f t="shared" ref="G36" si="10">G37</f>
        <v>2893.8</v>
      </c>
    </row>
    <row r="37" spans="1:7" ht="16.5" customHeight="1">
      <c r="A37" s="20" t="s">
        <v>77</v>
      </c>
      <c r="B37" s="20" t="s">
        <v>59</v>
      </c>
      <c r="C37" s="20" t="s">
        <v>50</v>
      </c>
      <c r="D37" s="38">
        <v>1425</v>
      </c>
      <c r="E37" s="38">
        <v>1421.4</v>
      </c>
      <c r="F37" s="37">
        <f t="shared" si="0"/>
        <v>99.747368421052641</v>
      </c>
      <c r="G37" s="38">
        <v>2893.8</v>
      </c>
    </row>
    <row r="38" spans="1:7" ht="15.75" customHeight="1">
      <c r="A38" s="19" t="s">
        <v>85</v>
      </c>
      <c r="B38" s="19" t="s">
        <v>61</v>
      </c>
      <c r="C38" s="19" t="s">
        <v>95</v>
      </c>
      <c r="D38" s="39">
        <f>D39+D40</f>
        <v>3534.4</v>
      </c>
      <c r="E38" s="39">
        <f>E39+E40</f>
        <v>3534.4</v>
      </c>
      <c r="F38" s="37">
        <f t="shared" si="0"/>
        <v>100</v>
      </c>
      <c r="G38" s="39">
        <f>G39+G40</f>
        <v>3060.8</v>
      </c>
    </row>
    <row r="39" spans="1:7" ht="16.5" customHeight="1">
      <c r="A39" s="20" t="s">
        <v>87</v>
      </c>
      <c r="B39" s="20" t="s">
        <v>61</v>
      </c>
      <c r="C39" s="20" t="s">
        <v>50</v>
      </c>
      <c r="D39" s="38">
        <v>2614.4</v>
      </c>
      <c r="E39" s="38">
        <v>2614.4</v>
      </c>
      <c r="F39" s="37">
        <f t="shared" si="0"/>
        <v>100</v>
      </c>
      <c r="G39" s="38">
        <v>2655.3</v>
      </c>
    </row>
    <row r="40" spans="1:7" ht="25.5" customHeight="1">
      <c r="A40" s="20" t="s">
        <v>111</v>
      </c>
      <c r="B40" s="20" t="s">
        <v>61</v>
      </c>
      <c r="C40" s="20" t="s">
        <v>54</v>
      </c>
      <c r="D40" s="38">
        <v>920</v>
      </c>
      <c r="E40" s="38">
        <v>920</v>
      </c>
      <c r="F40" s="37">
        <f t="shared" si="0"/>
        <v>100</v>
      </c>
      <c r="G40" s="38">
        <v>405.5</v>
      </c>
    </row>
    <row r="41" spans="1:7" ht="21.75" customHeight="1">
      <c r="A41" s="18" t="s">
        <v>88</v>
      </c>
      <c r="B41" s="19"/>
      <c r="C41" s="19"/>
      <c r="D41" s="39">
        <f>D4+D11+D13+D18+D21+D27+D29+D34+D36+D38</f>
        <v>210092.90000000002</v>
      </c>
      <c r="E41" s="39">
        <f>E4+E11+E13+E18+E21+E27+E29+E34+E36+E38</f>
        <v>208124.19999999998</v>
      </c>
      <c r="F41" s="37">
        <f t="shared" si="0"/>
        <v>99.062938347749949</v>
      </c>
      <c r="G41" s="39">
        <f>G4+G11+G13+G18+G21+G27+G29+G34+G36+G38</f>
        <v>212415.9</v>
      </c>
    </row>
    <row r="42" spans="1:7" ht="12.75" customHeight="1">
      <c r="A42" s="18" t="s">
        <v>89</v>
      </c>
      <c r="B42" s="18"/>
      <c r="C42" s="18"/>
      <c r="D42" s="39">
        <v>-3727.6</v>
      </c>
      <c r="E42" s="39">
        <v>-138</v>
      </c>
      <c r="F42" s="36"/>
      <c r="G42" s="41">
        <v>249.1</v>
      </c>
    </row>
    <row r="43" spans="1:7">
      <c r="A43" s="34"/>
      <c r="B43" s="34"/>
      <c r="C43" s="34"/>
      <c r="D43" s="34"/>
      <c r="E43" s="34"/>
      <c r="F43" s="34"/>
      <c r="G43" s="34"/>
    </row>
    <row r="44" spans="1:7">
      <c r="A44" s="55" t="s">
        <v>90</v>
      </c>
      <c r="B44" s="55"/>
      <c r="C44" s="55"/>
      <c r="D44" s="55"/>
      <c r="E44" s="55"/>
      <c r="F44" s="55"/>
      <c r="G44" s="34"/>
    </row>
    <row r="45" spans="1:7">
      <c r="A45" s="35"/>
      <c r="B45" s="35"/>
      <c r="C45" s="35"/>
      <c r="D45" s="35"/>
      <c r="E45" s="35"/>
      <c r="F45" s="35"/>
      <c r="G45" s="35"/>
    </row>
  </sheetData>
  <mergeCells count="2">
    <mergeCell ref="A1:F2"/>
    <mergeCell ref="A44:F4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рб(год)</vt:lpstr>
      <vt:lpstr>расх. рб (год)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2018-01-22T14:05:33Z</cp:lastPrinted>
  <dcterms:created xsi:type="dcterms:W3CDTF">2011-04-06T12:51:21Z</dcterms:created>
  <dcterms:modified xsi:type="dcterms:W3CDTF">2018-01-22T14:16:53Z</dcterms:modified>
</cp:coreProperties>
</file>