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72" windowWidth="10332" windowHeight="4812"/>
  </bookViews>
  <sheets>
    <sheet name="доходы рб 1 пол." sheetId="5" r:id="rId1"/>
    <sheet name="расх. рб 1 пол." sheetId="6" r:id="rId2"/>
  </sheets>
  <calcPr calcId="125725"/>
</workbook>
</file>

<file path=xl/calcChain.xml><?xml version="1.0" encoding="utf-8"?>
<calcChain xmlns="http://schemas.openxmlformats.org/spreadsheetml/2006/main">
  <c r="F16" i="6"/>
  <c r="F24"/>
  <c r="E38"/>
  <c r="G38"/>
  <c r="D38"/>
  <c r="F38" s="1"/>
  <c r="G12" l="1"/>
  <c r="G14"/>
  <c r="G18"/>
  <c r="G21"/>
  <c r="G27"/>
  <c r="G29"/>
  <c r="G34"/>
  <c r="G36"/>
  <c r="D29"/>
  <c r="D21"/>
  <c r="F8"/>
  <c r="F27" i="5"/>
  <c r="F33"/>
  <c r="F24"/>
  <c r="F15"/>
  <c r="F10"/>
  <c r="F6"/>
  <c r="F5" s="1"/>
  <c r="F4" l="1"/>
  <c r="D27" l="1"/>
  <c r="C27"/>
  <c r="E27" l="1"/>
  <c r="D15"/>
  <c r="F39" i="6"/>
  <c r="F37"/>
  <c r="E36"/>
  <c r="D36"/>
  <c r="F35"/>
  <c r="E34"/>
  <c r="D34"/>
  <c r="F33"/>
  <c r="F32"/>
  <c r="F31"/>
  <c r="F30"/>
  <c r="E29"/>
  <c r="F28"/>
  <c r="E27"/>
  <c r="D27"/>
  <c r="F26"/>
  <c r="F25"/>
  <c r="F23"/>
  <c r="F22"/>
  <c r="E21"/>
  <c r="F21" s="1"/>
  <c r="F20"/>
  <c r="F19"/>
  <c r="E18"/>
  <c r="D18"/>
  <c r="F17"/>
  <c r="F15"/>
  <c r="E14"/>
  <c r="D14"/>
  <c r="F13"/>
  <c r="E12"/>
  <c r="D12"/>
  <c r="F11"/>
  <c r="F10"/>
  <c r="F9"/>
  <c r="F7"/>
  <c r="F6"/>
  <c r="F5"/>
  <c r="G4"/>
  <c r="G40" s="1"/>
  <c r="E4"/>
  <c r="D4"/>
  <c r="E45" i="5"/>
  <c r="E44"/>
  <c r="F43"/>
  <c r="F23" s="1"/>
  <c r="F22" s="1"/>
  <c r="D43"/>
  <c r="C43"/>
  <c r="E42"/>
  <c r="E41"/>
  <c r="E40"/>
  <c r="E39"/>
  <c r="E38"/>
  <c r="E37"/>
  <c r="E36"/>
  <c r="E35"/>
  <c r="E34"/>
  <c r="D33"/>
  <c r="C33"/>
  <c r="E32"/>
  <c r="E26"/>
  <c r="E25"/>
  <c r="D24"/>
  <c r="C24"/>
  <c r="E20"/>
  <c r="E19"/>
  <c r="E18"/>
  <c r="E17"/>
  <c r="E16"/>
  <c r="C15"/>
  <c r="E14"/>
  <c r="E13"/>
  <c r="E12"/>
  <c r="E11"/>
  <c r="D10"/>
  <c r="C10"/>
  <c r="E9"/>
  <c r="D8"/>
  <c r="C8"/>
  <c r="E7"/>
  <c r="D6"/>
  <c r="C6"/>
  <c r="F47"/>
  <c r="C23" l="1"/>
  <c r="C22" s="1"/>
  <c r="F36" i="6"/>
  <c r="F34"/>
  <c r="F29"/>
  <c r="F27"/>
  <c r="F18"/>
  <c r="D40"/>
  <c r="F14"/>
  <c r="E40"/>
  <c r="F12"/>
  <c r="E6" i="5"/>
  <c r="E15"/>
  <c r="E43"/>
  <c r="D23"/>
  <c r="E10"/>
  <c r="E33"/>
  <c r="E24"/>
  <c r="E8"/>
  <c r="D5"/>
  <c r="F4" i="6"/>
  <c r="C5" i="5"/>
  <c r="C4" s="1"/>
  <c r="C47" s="1"/>
  <c r="D22" l="1"/>
  <c r="E22" s="1"/>
  <c r="E23"/>
  <c r="F40" i="6"/>
  <c r="D4" i="5"/>
  <c r="E4" s="1"/>
  <c r="E5"/>
  <c r="D47"/>
  <c r="E47" s="1"/>
</calcChain>
</file>

<file path=xl/sharedStrings.xml><?xml version="1.0" encoding="utf-8"?>
<sst xmlns="http://schemas.openxmlformats.org/spreadsheetml/2006/main" count="209" uniqueCount="152">
  <si>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</si>
  <si>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</si>
  <si>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</si>
  <si>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</si>
  <si>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</si>
  <si>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</si>
  <si>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</si>
  <si>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</si>
  <si>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</si>
  <si>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</si>
  <si>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</si>
  <si>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</si>
  <si>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</si>
  <si>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</si>
  <si>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</si>
  <si>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</si>
  <si>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</si>
  <si>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</si>
  <si>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</si>
  <si>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</si>
  <si>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</si>
  <si>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</si>
  <si>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</si>
  <si>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</si>
  <si>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</si>
  <si>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</si>
  <si>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</si>
  <si>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</si>
  <si>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</si>
  <si>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</si>
  <si>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</si>
  <si>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</si>
  <si>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</si>
  <si>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</si>
  <si>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</si>
  <si>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</si>
  <si>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</si>
  <si>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</si>
  <si>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</si>
  <si>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</si>
  <si>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</si>
  <si>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</si>
  <si>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</si>
  <si>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</si>
  <si>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</si>
  <si>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</si>
  <si>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</si>
  <si>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</si>
  <si>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</si>
  <si>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</si>
  <si>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</si>
  <si>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</si>
  <si>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</si>
  <si>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</si>
  <si>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</si>
  <si>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</si>
  <si>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</si>
  <si>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</si>
  <si>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</si>
  <si>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</si>
  <si>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</si>
  <si>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</si>
  <si>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</si>
  <si>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</si>
  <si>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</si>
  <si>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</si>
  <si>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</si>
  <si>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</si>
  <si>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</si>
  <si>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</si>
  <si>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</si>
  <si>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</si>
  <si>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</si>
  <si>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</si>
  <si>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</si>
  <si>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</si>
  <si>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</si>
  <si>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</si>
  <si>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</si>
  <si>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</si>
  <si>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</si>
  <si>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</si>
  <si>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</si>
  <si>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</si>
  <si>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</si>
  <si>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</si>
  <si>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</si>
  <si>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</si>
  <si>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</si>
  <si>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</si>
  <si>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</si>
  <si>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</si>
  <si>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</si>
  <si>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</si>
  <si>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</si>
  <si>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</si>
  <si>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</si>
  <si>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</si>
  <si>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</si>
  <si>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</si>
  <si>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</si>
  <si>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</si>
  <si>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</si>
  <si>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</si>
  <si>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</si>
  <si>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</si>
  <si>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</si>
  <si>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</si>
  <si>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</si>
  <si>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</si>
  <si>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</si>
  <si>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</si>
  <si>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</si>
  <si>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</si>
  <si>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</si>
  <si>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</si>
  <si>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</si>
  <si>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</si>
  <si>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</si>
  <si>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</si>
  <si>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</si>
  <si>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</si>
  <si>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</si>
  <si>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</si>
  <si>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</si>
  <si>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</si>
  <si>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</si>
  <si>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</si>
  <si>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</si>
  <si>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</si>
  <si>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</si>
  <si>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</si>
  <si>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</si>
  <si>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</si>
  <si>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</si>
  <si>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</si>
  <si>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</si>
  <si>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</si>
  <si>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районного бюджета по доходам на 1.07.2018 года</t>
  </si>
  <si>
    <t>Исполнено на 1.07.2018г</t>
  </si>
  <si>
    <t>Исполнено на 1.07.2017г</t>
  </si>
  <si>
    <t>1 17 00000 00 0000 000</t>
  </si>
  <si>
    <t>Прочие неналоговые доходы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</si>
  <si>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</si>
  <si>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2 02 25097 00 0000 151</t>
  </si>
  <si>
    <t>2 02 25497 00 0000 151</t>
  </si>
  <si>
    <t>Субсидии бюджетам на реализацию мероприятий по обеспечению жильем молодых семей</t>
  </si>
  <si>
    <t>2 02 25558 00 0000 151</t>
  </si>
  <si>
    <t>Субсидии на обеспечение развития и укрепления материально-технической базы муниципальных домов культуры</t>
  </si>
  <si>
    <t>Исполнение бюджетных ассигнований на 1.07.2018 г. по расходам  районного бюджета</t>
  </si>
  <si>
    <t>Исполнено на 1.07.2018г.</t>
  </si>
  <si>
    <t>Исполнено на 1.07.2017г.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</si>
</sst>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5" fillId="0" borderId="10" xfId="1" applyFont="1" applyBorder="1"/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4" fillId="0" borderId="10" xfId="0" applyFont="1" applyBorder="1"/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10" xfId="0" applyFont="1" applyBorder="1" applyAlignment="1">
      <alignment vertical="distributed"/>
    </xf>
    <xf numFmtId="0" fontId="24" fillId="0" borderId="0" xfId="0" applyFont="1"/>
    <xf numFmtId="0" fontId="26" fillId="0" borderId="0" xfId="0" applyFont="1"/>
    <xf numFmtId="0" fontId="27" fillId="0" borderId="10" xfId="43" applyFont="1" applyBorder="1"/>
    <xf numFmtId="164" fontId="27" fillId="0" borderId="10" xfId="43" applyNumberFormat="1" applyFont="1" applyBorder="1" applyAlignment="1">
      <alignment horizontal="center" vertical="center"/>
    </xf>
    <xf numFmtId="0" fontId="28" fillId="0" borderId="10" xfId="43" applyFont="1" applyBorder="1" applyAlignment="1">
      <alignment vertical="center"/>
    </xf>
    <xf numFmtId="0" fontId="27" fillId="0" borderId="10" xfId="43" applyFont="1" applyBorder="1" applyAlignment="1">
      <alignment vertical="center"/>
    </xf>
    <xf numFmtId="0" fontId="28" fillId="0" borderId="10" xfId="43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0" fontId="30" fillId="0" borderId="10" xfId="1" applyFont="1" applyBorder="1"/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9" fillId="0" borderId="11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F23" sqref="F23"/>
    </sheetView>
  </sheetViews>
  <sheetFormatPr defaultRowHeight="14.4"/>
  <cols>
    <col min="1" max="1" width="19.6640625" customWidth="1"/>
    <col min="2" max="2" width="31.5546875" customWidth="1"/>
    <col min="3" max="3" width="9.33203125" customWidth="1"/>
    <col min="4" max="4" width="10" customWidth="1"/>
    <col min="5" max="5" width="7.88671875" customWidth="1"/>
    <col min="6" max="6" width="9" customWidth="1"/>
  </cols>
  <sheetData>
    <row r="1" spans="1:6" ht="16.2">
      <c r="A1" s="44" t="s">
        <v>138</v>
      </c>
      <c r="B1" s="44"/>
      <c r="C1" s="44"/>
      <c r="D1" s="44"/>
      <c r="E1" s="45"/>
      <c r="F1" s="33"/>
    </row>
    <row r="2" spans="1:6" ht="15" customHeight="1">
      <c r="A2" s="46"/>
      <c r="B2" s="46"/>
      <c r="C2" s="42" t="s">
        <v>0</v>
      </c>
      <c r="D2" s="42" t="s">
        <v>139</v>
      </c>
      <c r="E2" s="48" t="s">
        <v>129</v>
      </c>
      <c r="F2" s="42" t="s">
        <v>140</v>
      </c>
    </row>
    <row r="3" spans="1:6" ht="47.25" customHeight="1">
      <c r="A3" s="47"/>
      <c r="B3" s="47"/>
      <c r="C3" s="43"/>
      <c r="D3" s="43"/>
      <c r="E3" s="48"/>
      <c r="F3" s="43"/>
    </row>
    <row r="4" spans="1:6">
      <c r="A4" s="5" t="s">
        <v>1</v>
      </c>
      <c r="B4" s="6" t="s">
        <v>2</v>
      </c>
      <c r="C4" s="3">
        <f>C5+C15</f>
        <v>67762</v>
      </c>
      <c r="D4" s="3">
        <f>D5+D15</f>
        <v>28650.1</v>
      </c>
      <c r="E4" s="7">
        <f t="shared" ref="E4:E47" si="0">D4/C4*100</f>
        <v>42.280481685900654</v>
      </c>
      <c r="F4" s="3">
        <f>F5+F15</f>
        <v>34298.400000000001</v>
      </c>
    </row>
    <row r="5" spans="1:6">
      <c r="A5" s="5"/>
      <c r="B5" s="6" t="s">
        <v>3</v>
      </c>
      <c r="C5" s="3">
        <f>C6+C10+C14+C8</f>
        <v>55735</v>
      </c>
      <c r="D5" s="3">
        <f>D6+D10+D14+D8</f>
        <v>24965.399999999998</v>
      </c>
      <c r="E5" s="7">
        <f t="shared" si="0"/>
        <v>44.793038485691213</v>
      </c>
      <c r="F5" s="3">
        <f t="shared" ref="F5" si="1">F6+F10+F14+F8</f>
        <v>27132.3</v>
      </c>
    </row>
    <row r="6" spans="1:6">
      <c r="A6" s="5" t="s">
        <v>4</v>
      </c>
      <c r="B6" s="8" t="s">
        <v>5</v>
      </c>
      <c r="C6" s="3">
        <f>C7</f>
        <v>47172</v>
      </c>
      <c r="D6" s="3">
        <f t="shared" ref="D6" si="2">D7</f>
        <v>21329.1</v>
      </c>
      <c r="E6" s="7">
        <f t="shared" si="0"/>
        <v>45.215593996438564</v>
      </c>
      <c r="F6" s="3">
        <f t="shared" ref="F6" si="3">F7</f>
        <v>22740.1</v>
      </c>
    </row>
    <row r="7" spans="1:6">
      <c r="A7" s="9" t="s">
        <v>6</v>
      </c>
      <c r="B7" s="10" t="s">
        <v>7</v>
      </c>
      <c r="C7" s="11">
        <v>47172</v>
      </c>
      <c r="D7" s="11">
        <v>21329.1</v>
      </c>
      <c r="E7" s="7">
        <f t="shared" si="0"/>
        <v>45.215593996438564</v>
      </c>
      <c r="F7" s="11">
        <v>22740.1</v>
      </c>
    </row>
    <row r="8" spans="1:6" ht="53.4" thickBot="1">
      <c r="A8" s="5" t="s">
        <v>105</v>
      </c>
      <c r="B8" s="21" t="s">
        <v>106</v>
      </c>
      <c r="C8" s="11">
        <f>C9</f>
        <v>3023</v>
      </c>
      <c r="D8" s="11">
        <f t="shared" ref="D8" si="4">D9</f>
        <v>1483.8</v>
      </c>
      <c r="E8" s="7">
        <f t="shared" si="0"/>
        <v>49.083691696989746</v>
      </c>
      <c r="F8" s="11">
        <v>1403.6</v>
      </c>
    </row>
    <row r="9" spans="1:6" ht="40.200000000000003" thickBot="1">
      <c r="A9" s="40" t="s">
        <v>108</v>
      </c>
      <c r="B9" s="22" t="s">
        <v>107</v>
      </c>
      <c r="C9" s="25">
        <v>3023</v>
      </c>
      <c r="D9" s="11">
        <v>1483.8</v>
      </c>
      <c r="E9" s="7">
        <f t="shared" si="0"/>
        <v>49.083691696989746</v>
      </c>
      <c r="F9" s="11">
        <v>1403.6</v>
      </c>
    </row>
    <row r="10" spans="1:6">
      <c r="A10" s="5" t="s">
        <v>8</v>
      </c>
      <c r="B10" s="8" t="s">
        <v>9</v>
      </c>
      <c r="C10" s="26">
        <f>C11+C12+C13</f>
        <v>4933</v>
      </c>
      <c r="D10" s="26">
        <f t="shared" ref="D10" si="5">D11+D12+D13</f>
        <v>1802.2</v>
      </c>
      <c r="E10" s="7">
        <f t="shared" si="0"/>
        <v>36.533549564159742</v>
      </c>
      <c r="F10" s="11">
        <f>F11+F12+F13</f>
        <v>2696.4</v>
      </c>
    </row>
    <row r="11" spans="1:6" ht="32.25" customHeight="1">
      <c r="A11" s="9" t="s">
        <v>10</v>
      </c>
      <c r="B11" s="12" t="s">
        <v>11</v>
      </c>
      <c r="C11" s="11">
        <v>4500</v>
      </c>
      <c r="D11" s="11">
        <v>1472.9</v>
      </c>
      <c r="E11" s="7">
        <f t="shared" si="0"/>
        <v>32.731111111111112</v>
      </c>
      <c r="F11" s="11">
        <v>2316.8000000000002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292.7</v>
      </c>
      <c r="E12" s="7">
        <f t="shared" si="0"/>
        <v>79.972677595628411</v>
      </c>
      <c r="F12" s="11">
        <v>312.89999999999998</v>
      </c>
    </row>
    <row r="13" spans="1:6" ht="38.25" customHeight="1">
      <c r="A13" s="9" t="s">
        <v>111</v>
      </c>
      <c r="B13" s="12" t="s">
        <v>112</v>
      </c>
      <c r="C13" s="11">
        <v>67</v>
      </c>
      <c r="D13" s="11">
        <v>36.6</v>
      </c>
      <c r="E13" s="7">
        <f t="shared" si="0"/>
        <v>54.626865671641788</v>
      </c>
      <c r="F13" s="11">
        <v>66.7</v>
      </c>
    </row>
    <row r="14" spans="1:6" ht="18" customHeight="1">
      <c r="A14" s="5" t="s">
        <v>14</v>
      </c>
      <c r="B14" s="4" t="s">
        <v>15</v>
      </c>
      <c r="C14" s="3">
        <v>607</v>
      </c>
      <c r="D14" s="3">
        <v>350.3</v>
      </c>
      <c r="E14" s="7">
        <f t="shared" si="0"/>
        <v>57.710049423393741</v>
      </c>
      <c r="F14" s="3">
        <v>292.2</v>
      </c>
    </row>
    <row r="15" spans="1:6" ht="14.25" customHeight="1">
      <c r="A15" s="5"/>
      <c r="B15" s="4" t="s">
        <v>16</v>
      </c>
      <c r="C15" s="3">
        <f>C16+C17+C18+C19+C20</f>
        <v>12027</v>
      </c>
      <c r="D15" s="3">
        <f>D16+D17+D18+D19+D20+D21</f>
        <v>3684.7</v>
      </c>
      <c r="E15" s="7">
        <f t="shared" si="0"/>
        <v>30.636900307641142</v>
      </c>
      <c r="F15" s="3">
        <f t="shared" ref="F15" si="6">F16+F17+F18+F19+F20+F21</f>
        <v>7166.0999999999995</v>
      </c>
    </row>
    <row r="16" spans="1:6" ht="39.75" customHeight="1">
      <c r="A16" s="5" t="s">
        <v>17</v>
      </c>
      <c r="B16" s="4" t="s">
        <v>18</v>
      </c>
      <c r="C16" s="3">
        <v>6400</v>
      </c>
      <c r="D16" s="3">
        <v>2931.1</v>
      </c>
      <c r="E16" s="7">
        <f t="shared" si="0"/>
        <v>45.798437499999999</v>
      </c>
      <c r="F16" s="3">
        <v>2744.7</v>
      </c>
    </row>
    <row r="17" spans="1:6" ht="33" customHeight="1">
      <c r="A17" s="5" t="s">
        <v>19</v>
      </c>
      <c r="B17" s="4" t="s">
        <v>20</v>
      </c>
      <c r="C17" s="3">
        <v>141</v>
      </c>
      <c r="D17" s="3">
        <v>11</v>
      </c>
      <c r="E17" s="7">
        <f t="shared" si="0"/>
        <v>7.8014184397163122</v>
      </c>
      <c r="F17" s="3">
        <v>26.7</v>
      </c>
    </row>
    <row r="18" spans="1:6" ht="27" customHeight="1">
      <c r="A18" s="5" t="s">
        <v>21</v>
      </c>
      <c r="B18" s="4" t="s">
        <v>22</v>
      </c>
      <c r="C18" s="3">
        <v>4700</v>
      </c>
      <c r="D18" s="3">
        <v>495.7</v>
      </c>
      <c r="E18" s="7">
        <f t="shared" si="0"/>
        <v>10.546808510638298</v>
      </c>
      <c r="F18" s="3">
        <v>4050.2</v>
      </c>
    </row>
    <row r="19" spans="1:6" ht="17.25" customHeight="1">
      <c r="A19" s="5" t="s">
        <v>23</v>
      </c>
      <c r="B19" s="4" t="s">
        <v>24</v>
      </c>
      <c r="C19" s="3">
        <v>6</v>
      </c>
      <c r="D19" s="3">
        <v>0.4</v>
      </c>
      <c r="E19" s="7">
        <f t="shared" si="0"/>
        <v>6.666666666666667</v>
      </c>
      <c r="F19" s="3">
        <v>2.6</v>
      </c>
    </row>
    <row r="20" spans="1:6" ht="25.5" customHeight="1">
      <c r="A20" s="5" t="s">
        <v>25</v>
      </c>
      <c r="B20" s="4" t="s">
        <v>26</v>
      </c>
      <c r="C20" s="3">
        <v>780</v>
      </c>
      <c r="D20" s="3">
        <v>222.5</v>
      </c>
      <c r="E20" s="7">
        <f t="shared" si="0"/>
        <v>28.525641025641026</v>
      </c>
      <c r="F20" s="3">
        <v>341.9</v>
      </c>
    </row>
    <row r="21" spans="1:6" ht="20.25" customHeight="1">
      <c r="A21" s="5" t="s">
        <v>141</v>
      </c>
      <c r="B21" s="4" t="s">
        <v>142</v>
      </c>
      <c r="C21" s="3"/>
      <c r="D21" s="3">
        <v>24</v>
      </c>
      <c r="E21" s="7">
        <v>0</v>
      </c>
      <c r="F21" s="3"/>
    </row>
    <row r="22" spans="1:6" ht="19.5" customHeight="1">
      <c r="A22" s="13" t="s">
        <v>101</v>
      </c>
      <c r="B22" s="4" t="s">
        <v>102</v>
      </c>
      <c r="C22" s="3">
        <f>C23</f>
        <v>150412.1</v>
      </c>
      <c r="D22" s="3">
        <f t="shared" ref="D22" si="7">D23</f>
        <v>74860.400000000009</v>
      </c>
      <c r="E22" s="7">
        <f t="shared" si="0"/>
        <v>49.770198009335687</v>
      </c>
      <c r="F22" s="3">
        <f>F23+F46</f>
        <v>65502.399999999994</v>
      </c>
    </row>
    <row r="23" spans="1:6" s="2" customFormat="1" ht="43.5" customHeight="1">
      <c r="A23" s="5" t="s">
        <v>27</v>
      </c>
      <c r="B23" s="4" t="s">
        <v>100</v>
      </c>
      <c r="C23" s="3">
        <f>C24+C27+C33+C43</f>
        <v>150412.1</v>
      </c>
      <c r="D23" s="3">
        <f>D24+D27+D33+D43</f>
        <v>74860.400000000009</v>
      </c>
      <c r="E23" s="7">
        <f t="shared" si="0"/>
        <v>49.770198009335687</v>
      </c>
      <c r="F23" s="3">
        <f t="shared" ref="F23" si="8">F24+F27+F33+F43</f>
        <v>65502.7</v>
      </c>
    </row>
    <row r="24" spans="1:6" ht="38.25" customHeight="1">
      <c r="A24" s="13" t="s">
        <v>113</v>
      </c>
      <c r="B24" s="14" t="s">
        <v>28</v>
      </c>
      <c r="C24" s="15">
        <f>C25+C26</f>
        <v>23516.799999999999</v>
      </c>
      <c r="D24" s="15">
        <f>D25+D26</f>
        <v>14634.8</v>
      </c>
      <c r="E24" s="7">
        <f t="shared" si="0"/>
        <v>62.23125595319091</v>
      </c>
      <c r="F24" s="3">
        <f>F25+F26</f>
        <v>11962</v>
      </c>
    </row>
    <row r="25" spans="1:6" ht="28.5" customHeight="1">
      <c r="A25" s="9" t="s">
        <v>114</v>
      </c>
      <c r="B25" s="12" t="s">
        <v>29</v>
      </c>
      <c r="C25" s="11">
        <v>12828</v>
      </c>
      <c r="D25" s="11">
        <v>7483</v>
      </c>
      <c r="E25" s="7">
        <f t="shared" si="0"/>
        <v>58.333333333333336</v>
      </c>
      <c r="F25" s="11">
        <v>10028.5</v>
      </c>
    </row>
    <row r="26" spans="1:6" ht="44.25" customHeight="1">
      <c r="A26" s="9" t="s">
        <v>130</v>
      </c>
      <c r="B26" s="12" t="s">
        <v>104</v>
      </c>
      <c r="C26" s="11">
        <v>10688.8</v>
      </c>
      <c r="D26" s="11">
        <v>7151.8</v>
      </c>
      <c r="E26" s="7">
        <f t="shared" si="0"/>
        <v>66.909288226929135</v>
      </c>
      <c r="F26" s="11">
        <v>1933.5</v>
      </c>
    </row>
    <row r="27" spans="1:6" ht="25.5" customHeight="1">
      <c r="A27" s="13" t="s">
        <v>115</v>
      </c>
      <c r="B27" s="14" t="s">
        <v>30</v>
      </c>
      <c r="C27" s="15">
        <f>C32+C28+C29+C31</f>
        <v>22164.699999999997</v>
      </c>
      <c r="D27" s="15">
        <f>D32+D28+D29+D31</f>
        <v>1369.7</v>
      </c>
      <c r="E27" s="7">
        <f t="shared" si="0"/>
        <v>6.1796460137064804</v>
      </c>
      <c r="F27" s="15">
        <f>F28+F29+F31+F32+F30</f>
        <v>3936.6</v>
      </c>
    </row>
    <row r="28" spans="1:6" ht="63" customHeight="1">
      <c r="A28" s="9" t="s">
        <v>132</v>
      </c>
      <c r="B28" s="12" t="s">
        <v>133</v>
      </c>
      <c r="C28" s="11">
        <v>15000</v>
      </c>
      <c r="D28" s="11"/>
      <c r="E28" s="39"/>
      <c r="F28" s="11"/>
    </row>
    <row r="29" spans="1:6" ht="75" customHeight="1">
      <c r="A29" s="9" t="s">
        <v>144</v>
      </c>
      <c r="B29" s="12" t="s">
        <v>143</v>
      </c>
      <c r="C29" s="11">
        <v>2612.5</v>
      </c>
      <c r="D29" s="11"/>
      <c r="E29" s="39"/>
      <c r="F29" s="41"/>
    </row>
    <row r="30" spans="1:6" ht="47.25" customHeight="1">
      <c r="A30" s="9" t="s">
        <v>147</v>
      </c>
      <c r="B30" s="12" t="s">
        <v>148</v>
      </c>
      <c r="C30" s="11"/>
      <c r="D30" s="11"/>
      <c r="E30" s="39"/>
      <c r="F30" s="11">
        <v>1644</v>
      </c>
    </row>
    <row r="31" spans="1:6" ht="41.25" customHeight="1">
      <c r="A31" s="9" t="s">
        <v>145</v>
      </c>
      <c r="B31" s="12" t="s">
        <v>146</v>
      </c>
      <c r="C31" s="11">
        <v>280.60000000000002</v>
      </c>
      <c r="D31" s="11"/>
      <c r="E31" s="39"/>
      <c r="F31" s="27">
        <v>414.4</v>
      </c>
    </row>
    <row r="32" spans="1:6" ht="14.25" customHeight="1">
      <c r="A32" s="9" t="s">
        <v>116</v>
      </c>
      <c r="B32" s="12" t="s">
        <v>31</v>
      </c>
      <c r="C32" s="11">
        <v>4271.6000000000004</v>
      </c>
      <c r="D32" s="11">
        <v>1369.7</v>
      </c>
      <c r="E32" s="7">
        <f t="shared" si="0"/>
        <v>32.065268283547148</v>
      </c>
      <c r="F32" s="27">
        <v>1878.2</v>
      </c>
    </row>
    <row r="33" spans="1:6" ht="42" customHeight="1">
      <c r="A33" s="13" t="s">
        <v>117</v>
      </c>
      <c r="B33" s="14" t="s">
        <v>32</v>
      </c>
      <c r="C33" s="15">
        <f>C34+C35+C36+C37+C38+C39+C41+C42+C40</f>
        <v>100614</v>
      </c>
      <c r="D33" s="15">
        <f t="shared" ref="D33:F33" si="9">D34+D35+D36+D37+D38+D39+D41+D42+D40</f>
        <v>58579.1</v>
      </c>
      <c r="E33" s="7">
        <f t="shared" si="0"/>
        <v>58.221619257757375</v>
      </c>
      <c r="F33" s="15">
        <f t="shared" si="9"/>
        <v>49504.1</v>
      </c>
    </row>
    <row r="34" spans="1:6" ht="40.5" customHeight="1">
      <c r="A34" s="9" t="s">
        <v>118</v>
      </c>
      <c r="B34" s="12" t="s">
        <v>35</v>
      </c>
      <c r="C34" s="11">
        <v>2312.4</v>
      </c>
      <c r="D34" s="11">
        <v>1096.7</v>
      </c>
      <c r="E34" s="7">
        <f t="shared" si="0"/>
        <v>47.426915758519286</v>
      </c>
      <c r="F34" s="11">
        <v>1015.6</v>
      </c>
    </row>
    <row r="35" spans="1:6" ht="25.5" customHeight="1">
      <c r="A35" s="9" t="s">
        <v>119</v>
      </c>
      <c r="B35" s="12" t="s">
        <v>36</v>
      </c>
      <c r="C35" s="11">
        <v>4107.2</v>
      </c>
      <c r="D35" s="11">
        <v>2243.1</v>
      </c>
      <c r="E35" s="7">
        <f t="shared" si="0"/>
        <v>54.613848850798597</v>
      </c>
      <c r="F35" s="11">
        <v>2279.1</v>
      </c>
    </row>
    <row r="36" spans="1:6" ht="54.75" customHeight="1">
      <c r="A36" s="9" t="s">
        <v>120</v>
      </c>
      <c r="B36" s="12" t="s">
        <v>37</v>
      </c>
      <c r="C36" s="11">
        <v>4906.2</v>
      </c>
      <c r="D36" s="11">
        <v>1457.9</v>
      </c>
      <c r="E36" s="7">
        <f t="shared" si="0"/>
        <v>29.715462068403248</v>
      </c>
      <c r="F36" s="11">
        <v>1539.5</v>
      </c>
    </row>
    <row r="37" spans="1:6" ht="43.5" customHeight="1" thickBot="1">
      <c r="A37" s="9" t="s">
        <v>121</v>
      </c>
      <c r="B37" s="12" t="s">
        <v>38</v>
      </c>
      <c r="C37" s="11">
        <v>468</v>
      </c>
      <c r="D37" s="11">
        <v>300.2</v>
      </c>
      <c r="E37" s="7">
        <f t="shared" si="0"/>
        <v>64.145299145299134</v>
      </c>
      <c r="F37" s="11">
        <v>276.89999999999998</v>
      </c>
    </row>
    <row r="38" spans="1:6" ht="80.25" customHeight="1" thickBot="1">
      <c r="A38" s="9" t="s">
        <v>122</v>
      </c>
      <c r="B38" s="20" t="s">
        <v>136</v>
      </c>
      <c r="C38" s="11">
        <v>4742</v>
      </c>
      <c r="D38" s="11"/>
      <c r="E38" s="7">
        <f t="shared" si="0"/>
        <v>0</v>
      </c>
      <c r="F38" s="11">
        <v>905.3</v>
      </c>
    </row>
    <row r="39" spans="1:6" ht="24.75" customHeight="1">
      <c r="A39" s="9" t="s">
        <v>123</v>
      </c>
      <c r="B39" s="12" t="s">
        <v>33</v>
      </c>
      <c r="C39" s="11">
        <v>688.1</v>
      </c>
      <c r="D39" s="11">
        <v>344</v>
      </c>
      <c r="E39" s="7">
        <f t="shared" si="0"/>
        <v>49.992733614300242</v>
      </c>
      <c r="F39" s="11">
        <v>325.10000000000002</v>
      </c>
    </row>
    <row r="40" spans="1:6" ht="82.5" customHeight="1">
      <c r="A40" s="9" t="s">
        <v>135</v>
      </c>
      <c r="B40" s="12" t="s">
        <v>137</v>
      </c>
      <c r="C40" s="11">
        <v>38</v>
      </c>
      <c r="D40" s="11">
        <v>38</v>
      </c>
      <c r="E40" s="7">
        <f t="shared" si="0"/>
        <v>100</v>
      </c>
      <c r="F40" s="11"/>
    </row>
    <row r="41" spans="1:6" ht="54.75" customHeight="1">
      <c r="A41" s="9" t="s">
        <v>124</v>
      </c>
      <c r="B41" s="12" t="s">
        <v>34</v>
      </c>
      <c r="C41" s="11">
        <v>307.8</v>
      </c>
      <c r="D41" s="11">
        <v>49.1</v>
      </c>
      <c r="E41" s="7">
        <f t="shared" si="0"/>
        <v>15.951916829109811</v>
      </c>
      <c r="F41" s="11"/>
    </row>
    <row r="42" spans="1:6">
      <c r="A42" s="9" t="s">
        <v>125</v>
      </c>
      <c r="B42" s="12" t="s">
        <v>39</v>
      </c>
      <c r="C42" s="11">
        <v>83044.3</v>
      </c>
      <c r="D42" s="11">
        <v>53050.1</v>
      </c>
      <c r="E42" s="7">
        <f t="shared" si="0"/>
        <v>63.881687244037209</v>
      </c>
      <c r="F42" s="11">
        <v>43162.6</v>
      </c>
    </row>
    <row r="43" spans="1:6" ht="14.25" customHeight="1">
      <c r="A43" s="13" t="s">
        <v>131</v>
      </c>
      <c r="B43" s="14" t="s">
        <v>40</v>
      </c>
      <c r="C43" s="15">
        <f>C44+C45</f>
        <v>4116.5999999999995</v>
      </c>
      <c r="D43" s="15">
        <f>D44+D45</f>
        <v>276.8</v>
      </c>
      <c r="E43" s="7">
        <f t="shared" si="0"/>
        <v>6.7239955302919903</v>
      </c>
      <c r="F43" s="15">
        <f t="shared" ref="F43" si="10">F44+F45</f>
        <v>100</v>
      </c>
    </row>
    <row r="44" spans="1:6" s="2" customFormat="1" ht="95.25" customHeight="1">
      <c r="A44" s="9" t="s">
        <v>126</v>
      </c>
      <c r="B44" s="12" t="s">
        <v>98</v>
      </c>
      <c r="C44" s="11">
        <v>238.9</v>
      </c>
      <c r="D44" s="11"/>
      <c r="E44" s="7">
        <f t="shared" si="0"/>
        <v>0</v>
      </c>
      <c r="F44" s="11"/>
    </row>
    <row r="45" spans="1:6" s="2" customFormat="1" ht="32.25" customHeight="1">
      <c r="A45" s="9" t="s">
        <v>127</v>
      </c>
      <c r="B45" s="12" t="s">
        <v>99</v>
      </c>
      <c r="C45" s="11">
        <v>3877.7</v>
      </c>
      <c r="D45" s="11">
        <v>276.8</v>
      </c>
      <c r="E45" s="7">
        <f t="shared" si="0"/>
        <v>7.1382520566315097</v>
      </c>
      <c r="F45" s="11">
        <v>100</v>
      </c>
    </row>
    <row r="46" spans="1:6" s="2" customFormat="1" ht="55.5" customHeight="1">
      <c r="A46" s="13" t="s">
        <v>109</v>
      </c>
      <c r="B46" s="14" t="s">
        <v>110</v>
      </c>
      <c r="C46" s="11"/>
      <c r="D46" s="11"/>
      <c r="E46" s="7"/>
      <c r="F46" s="11">
        <v>-0.3</v>
      </c>
    </row>
    <row r="47" spans="1:6" ht="16.5" customHeight="1">
      <c r="A47" s="3"/>
      <c r="B47" s="4" t="s">
        <v>41</v>
      </c>
      <c r="C47" s="3">
        <f>C4+C22</f>
        <v>218174.1</v>
      </c>
      <c r="D47" s="3">
        <f>D4+D22</f>
        <v>103510.5</v>
      </c>
      <c r="E47" s="7">
        <f t="shared" si="0"/>
        <v>47.443990831175654</v>
      </c>
      <c r="F47" s="24">
        <f>F4+F22</f>
        <v>99800.799999999988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25" workbookViewId="0">
      <selection activeCell="I40" sqref="I40"/>
    </sheetView>
  </sheetViews>
  <sheetFormatPr defaultRowHeight="14.4"/>
  <cols>
    <col min="1" max="1" width="35" customWidth="1"/>
    <col min="2" max="2" width="6.33203125" customWidth="1"/>
    <col min="3" max="3" width="5.44140625" customWidth="1"/>
    <col min="4" max="4" width="11.109375" customWidth="1"/>
    <col min="5" max="5" width="10.88671875" customWidth="1"/>
    <col min="7" max="7" width="11.5546875" customWidth="1"/>
  </cols>
  <sheetData>
    <row r="1" spans="1:7">
      <c r="A1" s="49" t="s">
        <v>149</v>
      </c>
      <c r="B1" s="49"/>
      <c r="C1" s="49"/>
      <c r="D1" s="49"/>
      <c r="E1" s="49"/>
      <c r="F1" s="49"/>
      <c r="G1" s="16"/>
    </row>
    <row r="2" spans="1:7">
      <c r="A2" s="49"/>
      <c r="B2" s="49"/>
      <c r="C2" s="49"/>
      <c r="D2" s="49"/>
      <c r="E2" s="49"/>
      <c r="F2" s="49"/>
      <c r="G2" s="16"/>
    </row>
    <row r="3" spans="1:7" ht="49.5" customHeight="1">
      <c r="A3" s="28" t="s">
        <v>42</v>
      </c>
      <c r="B3" s="28" t="s">
        <v>43</v>
      </c>
      <c r="C3" s="28" t="s">
        <v>44</v>
      </c>
      <c r="D3" s="29" t="s">
        <v>103</v>
      </c>
      <c r="E3" s="29" t="s">
        <v>150</v>
      </c>
      <c r="F3" s="30" t="s">
        <v>45</v>
      </c>
      <c r="G3" s="31" t="s">
        <v>151</v>
      </c>
    </row>
    <row r="4" spans="1:7" ht="13.5" customHeight="1">
      <c r="A4" s="17" t="s">
        <v>46</v>
      </c>
      <c r="B4" s="18" t="s">
        <v>47</v>
      </c>
      <c r="C4" s="18" t="s">
        <v>93</v>
      </c>
      <c r="D4" s="34">
        <f>D5+D6+D7+D9+D10+D11+D8</f>
        <v>23215.1</v>
      </c>
      <c r="E4" s="34">
        <f>E5+E6+E7+E9+E10+E11+E8</f>
        <v>10161.200000000001</v>
      </c>
      <c r="F4" s="35">
        <f t="shared" ref="F4:F40" si="0">E4/D4*100</f>
        <v>43.769787767444477</v>
      </c>
      <c r="G4" s="34">
        <f>G5+G6+G7+G9+G10+G11</f>
        <v>10334.6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6">
        <v>1172</v>
      </c>
      <c r="E5" s="36">
        <v>564.79999999999995</v>
      </c>
      <c r="F5" s="35">
        <f t="shared" si="0"/>
        <v>48.191126279863475</v>
      </c>
      <c r="G5" s="36">
        <v>489.4</v>
      </c>
    </row>
    <row r="6" spans="1:7" ht="37.5" customHeight="1">
      <c r="A6" s="23" t="s">
        <v>50</v>
      </c>
      <c r="B6" s="19" t="s">
        <v>47</v>
      </c>
      <c r="C6" s="19" t="s">
        <v>51</v>
      </c>
      <c r="D6" s="36">
        <v>482</v>
      </c>
      <c r="E6" s="36">
        <v>195</v>
      </c>
      <c r="F6" s="35">
        <f t="shared" si="0"/>
        <v>40.456431535269708</v>
      </c>
      <c r="G6" s="36">
        <v>214.3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6">
        <v>15609.8</v>
      </c>
      <c r="E7" s="36">
        <v>6999</v>
      </c>
      <c r="F7" s="35">
        <f t="shared" si="0"/>
        <v>44.837217645325374</v>
      </c>
      <c r="G7" s="36">
        <v>7395.8</v>
      </c>
    </row>
    <row r="8" spans="1:7" ht="17.25" customHeight="1">
      <c r="A8" s="23" t="s">
        <v>134</v>
      </c>
      <c r="B8" s="19" t="s">
        <v>47</v>
      </c>
      <c r="C8" s="19" t="s">
        <v>61</v>
      </c>
      <c r="D8" s="36">
        <v>38</v>
      </c>
      <c r="E8" s="36">
        <v>19.2</v>
      </c>
      <c r="F8" s="35">
        <f t="shared" si="0"/>
        <v>50.526315789473685</v>
      </c>
      <c r="G8" s="36"/>
    </row>
    <row r="9" spans="1:7" ht="39" customHeight="1">
      <c r="A9" s="23" t="s">
        <v>54</v>
      </c>
      <c r="B9" s="19" t="s">
        <v>47</v>
      </c>
      <c r="C9" s="19" t="s">
        <v>55</v>
      </c>
      <c r="D9" s="36">
        <v>3542</v>
      </c>
      <c r="E9" s="36">
        <v>1801.5</v>
      </c>
      <c r="F9" s="35">
        <f t="shared" si="0"/>
        <v>50.861095426312822</v>
      </c>
      <c r="G9" s="36">
        <v>1826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6">
        <v>352</v>
      </c>
      <c r="E10" s="36"/>
      <c r="F10" s="35">
        <f t="shared" si="0"/>
        <v>0</v>
      </c>
      <c r="G10" s="36"/>
    </row>
    <row r="11" spans="1:7" ht="13.5" customHeight="1">
      <c r="A11" s="23" t="s">
        <v>58</v>
      </c>
      <c r="B11" s="19" t="s">
        <v>47</v>
      </c>
      <c r="C11" s="19" t="s">
        <v>89</v>
      </c>
      <c r="D11" s="36">
        <v>2019.3</v>
      </c>
      <c r="E11" s="36">
        <v>581.70000000000005</v>
      </c>
      <c r="F11" s="35">
        <f t="shared" si="0"/>
        <v>28.807012331005801</v>
      </c>
      <c r="G11" s="36">
        <v>409.1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7">
        <f>D13</f>
        <v>688.1</v>
      </c>
      <c r="E12" s="37">
        <f t="shared" ref="E12" si="1">E13</f>
        <v>344.1</v>
      </c>
      <c r="F12" s="35">
        <f t="shared" si="0"/>
        <v>50.007266385699758</v>
      </c>
      <c r="G12" s="37">
        <f t="shared" ref="G12" si="2">G13</f>
        <v>325.10000000000002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6">
        <v>688.1</v>
      </c>
      <c r="E13" s="37">
        <v>344.1</v>
      </c>
      <c r="F13" s="35">
        <f t="shared" si="0"/>
        <v>50.007266385699758</v>
      </c>
      <c r="G13" s="37">
        <v>325.10000000000002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7">
        <f>D15+D17+D16</f>
        <v>21619.1</v>
      </c>
      <c r="E14" s="37">
        <f t="shared" ref="E14" si="3">E15+E17+E16</f>
        <v>2173.3000000000002</v>
      </c>
      <c r="F14" s="35">
        <f t="shared" si="0"/>
        <v>10.052684894375808</v>
      </c>
      <c r="G14" s="37">
        <f>G15+G17+G16</f>
        <v>2740.8</v>
      </c>
    </row>
    <row r="15" spans="1:7" ht="13.5" customHeight="1">
      <c r="A15" s="19" t="s">
        <v>62</v>
      </c>
      <c r="B15" s="19" t="s">
        <v>53</v>
      </c>
      <c r="C15" s="19" t="s">
        <v>63</v>
      </c>
      <c r="D15" s="36">
        <v>1372</v>
      </c>
      <c r="E15" s="36">
        <v>682.4</v>
      </c>
      <c r="F15" s="35">
        <f t="shared" si="0"/>
        <v>49.737609329446066</v>
      </c>
      <c r="G15" s="36">
        <v>648.79999999999995</v>
      </c>
    </row>
    <row r="16" spans="1:7" ht="13.5" customHeight="1">
      <c r="A16" s="19" t="s">
        <v>97</v>
      </c>
      <c r="B16" s="19" t="s">
        <v>53</v>
      </c>
      <c r="C16" s="19" t="s">
        <v>73</v>
      </c>
      <c r="D16" s="36">
        <v>20032.099999999999</v>
      </c>
      <c r="E16" s="36">
        <v>1390.9</v>
      </c>
      <c r="F16" s="35">
        <f t="shared" si="0"/>
        <v>6.9433559137584187</v>
      </c>
      <c r="G16" s="36">
        <v>2032</v>
      </c>
    </row>
    <row r="17" spans="1:7" ht="28.5" customHeight="1">
      <c r="A17" s="19" t="s">
        <v>64</v>
      </c>
      <c r="B17" s="19" t="s">
        <v>53</v>
      </c>
      <c r="C17" s="19" t="s">
        <v>57</v>
      </c>
      <c r="D17" s="36">
        <v>215</v>
      </c>
      <c r="E17" s="36">
        <v>100</v>
      </c>
      <c r="F17" s="35">
        <f t="shared" si="0"/>
        <v>46.511627906976742</v>
      </c>
      <c r="G17" s="36">
        <v>60</v>
      </c>
    </row>
    <row r="18" spans="1:7" ht="15" customHeight="1">
      <c r="A18" s="18" t="s">
        <v>65</v>
      </c>
      <c r="B18" s="18" t="s">
        <v>61</v>
      </c>
      <c r="C18" s="18" t="s">
        <v>93</v>
      </c>
      <c r="D18" s="37">
        <f>D20+D19</f>
        <v>971</v>
      </c>
      <c r="E18" s="37">
        <f>E20+E19</f>
        <v>269.5</v>
      </c>
      <c r="F18" s="35">
        <f t="shared" si="0"/>
        <v>27.754891864057672</v>
      </c>
      <c r="G18" s="37">
        <f>G20+G19</f>
        <v>338.8</v>
      </c>
    </row>
    <row r="19" spans="1:7" s="2" customFormat="1" ht="15" customHeight="1">
      <c r="A19" s="19" t="s">
        <v>96</v>
      </c>
      <c r="B19" s="19" t="s">
        <v>61</v>
      </c>
      <c r="C19" s="19" t="s">
        <v>47</v>
      </c>
      <c r="D19" s="36">
        <v>100</v>
      </c>
      <c r="E19" s="36">
        <v>24.5</v>
      </c>
      <c r="F19" s="35">
        <f t="shared" si="0"/>
        <v>24.5</v>
      </c>
      <c r="G19" s="36">
        <v>18.8</v>
      </c>
    </row>
    <row r="20" spans="1:7" ht="13.5" customHeight="1">
      <c r="A20" s="19" t="s">
        <v>66</v>
      </c>
      <c r="B20" s="19" t="s">
        <v>61</v>
      </c>
      <c r="C20" s="19" t="s">
        <v>49</v>
      </c>
      <c r="D20" s="36">
        <v>871</v>
      </c>
      <c r="E20" s="36">
        <v>245</v>
      </c>
      <c r="F20" s="35">
        <f t="shared" si="0"/>
        <v>28.128587830080363</v>
      </c>
      <c r="G20" s="36">
        <v>320</v>
      </c>
    </row>
    <row r="21" spans="1:7" ht="14.25" customHeight="1">
      <c r="A21" s="18" t="s">
        <v>67</v>
      </c>
      <c r="B21" s="18" t="s">
        <v>68</v>
      </c>
      <c r="C21" s="18" t="s">
        <v>93</v>
      </c>
      <c r="D21" s="37">
        <f>D22+D23+D25+D26+D24</f>
        <v>151994.9</v>
      </c>
      <c r="E21" s="37">
        <f>E22+E23+E25+E26+E24</f>
        <v>81364.799999999988</v>
      </c>
      <c r="F21" s="35">
        <f t="shared" si="0"/>
        <v>53.531269799184045</v>
      </c>
      <c r="G21" s="37">
        <f>G22+G23+G25+G26+G24</f>
        <v>72084.100000000006</v>
      </c>
    </row>
    <row r="22" spans="1:7" ht="15" customHeight="1">
      <c r="A22" s="19" t="s">
        <v>69</v>
      </c>
      <c r="B22" s="19" t="s">
        <v>68</v>
      </c>
      <c r="C22" s="19" t="s">
        <v>47</v>
      </c>
      <c r="D22" s="36">
        <v>15837</v>
      </c>
      <c r="E22" s="38">
        <v>8205.5</v>
      </c>
      <c r="F22" s="35">
        <f t="shared" si="0"/>
        <v>51.812211908821112</v>
      </c>
      <c r="G22" s="38">
        <v>7991.3</v>
      </c>
    </row>
    <row r="23" spans="1:7" ht="14.25" customHeight="1">
      <c r="A23" s="19" t="s">
        <v>70</v>
      </c>
      <c r="B23" s="19" t="s">
        <v>68</v>
      </c>
      <c r="C23" s="19" t="s">
        <v>49</v>
      </c>
      <c r="D23" s="36">
        <v>122259.9</v>
      </c>
      <c r="E23" s="38">
        <v>65789.899999999994</v>
      </c>
      <c r="F23" s="35">
        <f t="shared" si="0"/>
        <v>53.811511378628637</v>
      </c>
      <c r="G23" s="38">
        <v>57108.800000000003</v>
      </c>
    </row>
    <row r="24" spans="1:7" ht="12" customHeight="1">
      <c r="A24" s="19" t="s">
        <v>128</v>
      </c>
      <c r="B24" s="19" t="s">
        <v>68</v>
      </c>
      <c r="C24" s="19" t="s">
        <v>51</v>
      </c>
      <c r="D24" s="36">
        <v>9173</v>
      </c>
      <c r="E24" s="38">
        <v>5479.7</v>
      </c>
      <c r="F24" s="35">
        <f t="shared" si="0"/>
        <v>59.737272429957478</v>
      </c>
      <c r="G24" s="38">
        <v>4527.8</v>
      </c>
    </row>
    <row r="25" spans="1:7" ht="24" customHeight="1">
      <c r="A25" s="19" t="s">
        <v>71</v>
      </c>
      <c r="B25" s="19" t="s">
        <v>68</v>
      </c>
      <c r="C25" s="19" t="s">
        <v>68</v>
      </c>
      <c r="D25" s="36">
        <v>958</v>
      </c>
      <c r="E25" s="38">
        <v>208.2</v>
      </c>
      <c r="F25" s="35">
        <f t="shared" si="0"/>
        <v>21.73277661795407</v>
      </c>
      <c r="G25" s="38">
        <v>574.79999999999995</v>
      </c>
    </row>
    <row r="26" spans="1:7" ht="15" customHeight="1">
      <c r="A26" s="19" t="s">
        <v>72</v>
      </c>
      <c r="B26" s="19" t="s">
        <v>68</v>
      </c>
      <c r="C26" s="19" t="s">
        <v>73</v>
      </c>
      <c r="D26" s="36">
        <v>3767</v>
      </c>
      <c r="E26" s="36">
        <v>1681.5</v>
      </c>
      <c r="F26" s="35">
        <f t="shared" si="0"/>
        <v>44.637642686487922</v>
      </c>
      <c r="G26" s="36">
        <v>1881.4</v>
      </c>
    </row>
    <row r="27" spans="1:7" ht="15" customHeight="1">
      <c r="A27" s="18" t="s">
        <v>92</v>
      </c>
      <c r="B27" s="18" t="s">
        <v>63</v>
      </c>
      <c r="C27" s="18" t="s">
        <v>93</v>
      </c>
      <c r="D27" s="37">
        <f>D28</f>
        <v>6569.6</v>
      </c>
      <c r="E27" s="37">
        <f t="shared" ref="E27" si="4">E28</f>
        <v>3950.7</v>
      </c>
      <c r="F27" s="35">
        <f t="shared" si="0"/>
        <v>60.136081344374084</v>
      </c>
      <c r="G27" s="37">
        <f t="shared" ref="G27" si="5">G28</f>
        <v>3215.2</v>
      </c>
    </row>
    <row r="28" spans="1:7">
      <c r="A28" s="19" t="s">
        <v>74</v>
      </c>
      <c r="B28" s="19" t="s">
        <v>63</v>
      </c>
      <c r="C28" s="19" t="s">
        <v>47</v>
      </c>
      <c r="D28" s="36">
        <v>6569.6</v>
      </c>
      <c r="E28" s="38">
        <v>3950.7</v>
      </c>
      <c r="F28" s="35">
        <f t="shared" si="0"/>
        <v>60.136081344374084</v>
      </c>
      <c r="G28" s="38">
        <v>3215.2</v>
      </c>
    </row>
    <row r="29" spans="1:7" ht="15" customHeight="1">
      <c r="A29" s="18" t="s">
        <v>77</v>
      </c>
      <c r="B29" s="18" t="s">
        <v>78</v>
      </c>
      <c r="C29" s="18" t="s">
        <v>93</v>
      </c>
      <c r="D29" s="37">
        <f>D30+D31+D32+D33</f>
        <v>12596</v>
      </c>
      <c r="E29" s="37">
        <f t="shared" ref="E29" si="6">E30+E31+E32+E33</f>
        <v>2185.8999999999996</v>
      </c>
      <c r="F29" s="35">
        <f t="shared" si="0"/>
        <v>17.353921879961888</v>
      </c>
      <c r="G29" s="37">
        <f t="shared" ref="G29" si="7">G30+G31+G32+G33</f>
        <v>3218</v>
      </c>
    </row>
    <row r="30" spans="1:7" ht="12.75" customHeight="1">
      <c r="A30" s="19" t="s">
        <v>79</v>
      </c>
      <c r="B30" s="19" t="s">
        <v>78</v>
      </c>
      <c r="C30" s="19" t="s">
        <v>47</v>
      </c>
      <c r="D30" s="36">
        <v>600</v>
      </c>
      <c r="E30" s="36">
        <v>210.6</v>
      </c>
      <c r="F30" s="35">
        <f t="shared" si="0"/>
        <v>35.099999999999994</v>
      </c>
      <c r="G30" s="36">
        <v>275.5</v>
      </c>
    </row>
    <row r="31" spans="1:7" ht="15.75" customHeight="1">
      <c r="A31" s="19" t="s">
        <v>80</v>
      </c>
      <c r="B31" s="19" t="s">
        <v>78</v>
      </c>
      <c r="C31" s="19" t="s">
        <v>51</v>
      </c>
      <c r="D31" s="36">
        <v>747.2</v>
      </c>
      <c r="E31" s="36">
        <v>42</v>
      </c>
      <c r="F31" s="35">
        <f t="shared" si="0"/>
        <v>5.6209850107066375</v>
      </c>
      <c r="G31" s="36">
        <v>71</v>
      </c>
    </row>
    <row r="32" spans="1:7" ht="12.75" customHeight="1">
      <c r="A32" s="19" t="s">
        <v>81</v>
      </c>
      <c r="B32" s="19" t="s">
        <v>78</v>
      </c>
      <c r="C32" s="19" t="s">
        <v>53</v>
      </c>
      <c r="D32" s="36">
        <v>10694</v>
      </c>
      <c r="E32" s="38">
        <v>1700.8</v>
      </c>
      <c r="F32" s="35">
        <f t="shared" si="0"/>
        <v>15.904245371236206</v>
      </c>
      <c r="G32" s="38">
        <v>2633.7</v>
      </c>
    </row>
    <row r="33" spans="1:7" ht="30" customHeight="1">
      <c r="A33" s="19" t="s">
        <v>82</v>
      </c>
      <c r="B33" s="19" t="s">
        <v>78</v>
      </c>
      <c r="C33" s="19" t="s">
        <v>55</v>
      </c>
      <c r="D33" s="36">
        <v>554.79999999999995</v>
      </c>
      <c r="E33" s="36">
        <v>232.5</v>
      </c>
      <c r="F33" s="35">
        <f t="shared" si="0"/>
        <v>41.906993511175202</v>
      </c>
      <c r="G33" s="36">
        <v>237.8</v>
      </c>
    </row>
    <row r="34" spans="1:7" s="1" customFormat="1" ht="15.75" customHeight="1">
      <c r="A34" s="18" t="s">
        <v>76</v>
      </c>
      <c r="B34" s="18" t="s">
        <v>84</v>
      </c>
      <c r="C34" s="18" t="s">
        <v>93</v>
      </c>
      <c r="D34" s="37">
        <f>D35</f>
        <v>300</v>
      </c>
      <c r="E34" s="37">
        <f t="shared" ref="E34" si="8">E35</f>
        <v>245.4</v>
      </c>
      <c r="F34" s="35">
        <f t="shared" si="0"/>
        <v>81.800000000000011</v>
      </c>
      <c r="G34" s="37">
        <f t="shared" ref="G34" si="9">G35</f>
        <v>191.2</v>
      </c>
    </row>
    <row r="35" spans="1:7" ht="12" customHeight="1">
      <c r="A35" s="19" t="s">
        <v>94</v>
      </c>
      <c r="B35" s="19" t="s">
        <v>84</v>
      </c>
      <c r="C35" s="19" t="s">
        <v>49</v>
      </c>
      <c r="D35" s="36">
        <v>300</v>
      </c>
      <c r="E35" s="36">
        <v>245.4</v>
      </c>
      <c r="F35" s="35">
        <f t="shared" si="0"/>
        <v>81.800000000000011</v>
      </c>
      <c r="G35" s="36">
        <v>191.2</v>
      </c>
    </row>
    <row r="36" spans="1:7" s="1" customFormat="1" ht="15.75" customHeight="1">
      <c r="A36" s="18" t="s">
        <v>95</v>
      </c>
      <c r="B36" s="18" t="s">
        <v>57</v>
      </c>
      <c r="C36" s="18" t="s">
        <v>93</v>
      </c>
      <c r="D36" s="37">
        <f>D37</f>
        <v>1100</v>
      </c>
      <c r="E36" s="37">
        <f t="shared" ref="E36" si="10">E37</f>
        <v>665.9</v>
      </c>
      <c r="F36" s="35">
        <f t="shared" si="0"/>
        <v>60.536363636363632</v>
      </c>
      <c r="G36" s="37">
        <f t="shared" ref="G36" si="11">G37</f>
        <v>747.4</v>
      </c>
    </row>
    <row r="37" spans="1:7" ht="16.5" customHeight="1">
      <c r="A37" s="19" t="s">
        <v>75</v>
      </c>
      <c r="B37" s="19" t="s">
        <v>57</v>
      </c>
      <c r="C37" s="19" t="s">
        <v>47</v>
      </c>
      <c r="D37" s="36">
        <v>1100</v>
      </c>
      <c r="E37" s="36">
        <v>665.9</v>
      </c>
      <c r="F37" s="35">
        <f t="shared" si="0"/>
        <v>60.536363636363632</v>
      </c>
      <c r="G37" s="36">
        <v>747.4</v>
      </c>
    </row>
    <row r="38" spans="1:7" ht="15.75" customHeight="1">
      <c r="A38" s="18" t="s">
        <v>83</v>
      </c>
      <c r="B38" s="18" t="s">
        <v>59</v>
      </c>
      <c r="C38" s="18" t="s">
        <v>93</v>
      </c>
      <c r="D38" s="37">
        <f>D39</f>
        <v>2614.4</v>
      </c>
      <c r="E38" s="37">
        <f t="shared" ref="E38:G38" si="12">E39</f>
        <v>1524.9</v>
      </c>
      <c r="F38" s="35">
        <f t="shared" si="0"/>
        <v>58.326958384332926</v>
      </c>
      <c r="G38" s="37">
        <f t="shared" si="12"/>
        <v>1645.5</v>
      </c>
    </row>
    <row r="39" spans="1:7" ht="16.5" customHeight="1">
      <c r="A39" s="19" t="s">
        <v>85</v>
      </c>
      <c r="B39" s="19" t="s">
        <v>59</v>
      </c>
      <c r="C39" s="19" t="s">
        <v>47</v>
      </c>
      <c r="D39" s="36">
        <v>2614.4</v>
      </c>
      <c r="E39" s="36">
        <v>1524.9</v>
      </c>
      <c r="F39" s="35">
        <f t="shared" si="0"/>
        <v>58.326958384332926</v>
      </c>
      <c r="G39" s="36">
        <v>1645.5</v>
      </c>
    </row>
    <row r="40" spans="1:7" ht="14.25" customHeight="1">
      <c r="A40" s="17" t="s">
        <v>86</v>
      </c>
      <c r="B40" s="18"/>
      <c r="C40" s="18"/>
      <c r="D40" s="37">
        <f>D4+D12+D14+D18+D21+D27+D29+D34+D36+D38</f>
        <v>221668.19999999998</v>
      </c>
      <c r="E40" s="37">
        <f>E4+E12+E14+E18+E21+E27+E29+E34+E36+E38</f>
        <v>102885.69999999997</v>
      </c>
      <c r="F40" s="35">
        <f t="shared" si="0"/>
        <v>46.414280442571368</v>
      </c>
      <c r="G40" s="37">
        <f t="shared" ref="G40" si="13">G4+G12+G14+G18+G21+G27+G29+G34+G36+G38</f>
        <v>94840.7</v>
      </c>
    </row>
    <row r="41" spans="1:7" ht="12.75" customHeight="1">
      <c r="A41" s="17" t="s">
        <v>87</v>
      </c>
      <c r="B41" s="17"/>
      <c r="C41" s="17"/>
      <c r="D41" s="37">
        <v>3494.1</v>
      </c>
      <c r="E41" s="37">
        <v>624.79999999999995</v>
      </c>
      <c r="F41" s="34"/>
      <c r="G41" s="37">
        <v>4960.1000000000004</v>
      </c>
    </row>
    <row r="42" spans="1:7" ht="39" customHeight="1">
      <c r="A42" s="50" t="s">
        <v>88</v>
      </c>
      <c r="B42" s="50"/>
      <c r="C42" s="50"/>
      <c r="D42" s="50"/>
      <c r="E42" s="50"/>
      <c r="F42" s="50"/>
      <c r="G42" s="32"/>
    </row>
    <row r="43" spans="1:7">
      <c r="A43" s="33"/>
      <c r="B43" s="33"/>
      <c r="C43" s="33"/>
      <c r="D43" s="33"/>
      <c r="E43" s="33"/>
      <c r="F43" s="33"/>
      <c r="G43" s="33"/>
    </row>
  </sheetData>
  <mergeCells count="2">
    <mergeCell ref="A1:F2"/>
    <mergeCell ref="A42:F4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1 пол.</vt:lpstr>
      <vt:lpstr>расх. рб 1 пол.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2018-07-13T09:08:03Z</cp:lastPrinted>
  <dcterms:created xsi:type="dcterms:W3CDTF">2011-04-06T12:51:21Z</dcterms:created>
  <dcterms:modified xsi:type="dcterms:W3CDTF">2018-07-13T12:34:59Z</dcterms:modified>
</cp:coreProperties>
</file>