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/>
  </bookViews>
  <sheets>
    <sheet name="доходы рб 1 кв." sheetId="1" r:id="rId1"/>
    <sheet name="расх. рб 1 кв..." sheetId="2" r:id="rId2"/>
  </sheets>
  <calcPr calcId="124519"/>
</workbook>
</file>

<file path=xl/calcChain.xml><?xml version="1.0" encoding="utf-8"?>
<calcChain xmlns="http://schemas.openxmlformats.org/spreadsheetml/2006/main">
  <c r="G40" i="2"/>
  <c r="G38"/>
  <c r="G36"/>
  <c r="G31"/>
  <c r="G29"/>
  <c r="G19"/>
  <c r="G12"/>
  <c r="E22" i="1"/>
  <c r="E23"/>
  <c r="F22"/>
  <c r="F23"/>
  <c r="F42"/>
  <c r="E27"/>
  <c r="F27"/>
  <c r="F24"/>
  <c r="F15"/>
  <c r="F10"/>
  <c r="F8"/>
  <c r="F6"/>
  <c r="E40" i="2" l="1"/>
  <c r="D40"/>
  <c r="F42"/>
  <c r="E19"/>
  <c r="D19"/>
  <c r="F22"/>
  <c r="E14"/>
  <c r="D14"/>
  <c r="D22" i="1"/>
  <c r="D15"/>
  <c r="D24"/>
  <c r="D27"/>
  <c r="C27"/>
  <c r="C8"/>
  <c r="G23" i="2" l="1"/>
  <c r="G14"/>
  <c r="F14"/>
  <c r="E4"/>
  <c r="D4"/>
  <c r="D32" i="1"/>
  <c r="F32"/>
  <c r="C32"/>
  <c r="E40"/>
  <c r="E39"/>
  <c r="D10"/>
  <c r="C10"/>
  <c r="E13"/>
  <c r="D8"/>
  <c r="E8" s="1"/>
  <c r="E32" l="1"/>
  <c r="E10"/>
  <c r="D36" i="2" l="1"/>
  <c r="E36"/>
  <c r="E23"/>
  <c r="D23"/>
  <c r="E38" i="1"/>
  <c r="E26"/>
  <c r="C24"/>
  <c r="F23" i="2" l="1"/>
  <c r="E14" i="1"/>
  <c r="G4" i="2" l="1"/>
  <c r="F5" i="1" l="1"/>
  <c r="G44" i="2"/>
  <c r="F4" i="1" l="1"/>
  <c r="F46" s="1"/>
  <c r="F20" i="2"/>
  <c r="D42" i="1"/>
  <c r="C42"/>
  <c r="E36"/>
  <c r="E35"/>
  <c r="C15"/>
  <c r="E15" l="1"/>
  <c r="E42"/>
  <c r="F19" i="2"/>
  <c r="E44" i="1"/>
  <c r="E9" l="1"/>
  <c r="E37" l="1"/>
  <c r="D6" l="1"/>
  <c r="D5" s="1"/>
  <c r="D4" l="1"/>
  <c r="D23"/>
  <c r="D46" l="1"/>
  <c r="E43"/>
  <c r="E12"/>
  <c r="E7"/>
  <c r="E11"/>
  <c r="E16"/>
  <c r="E17"/>
  <c r="E18"/>
  <c r="E19"/>
  <c r="E20"/>
  <c r="E25"/>
  <c r="E31"/>
  <c r="E33"/>
  <c r="E34"/>
  <c r="E41"/>
  <c r="C23" l="1"/>
  <c r="C22" s="1"/>
  <c r="C6"/>
  <c r="F5" i="2"/>
  <c r="F6"/>
  <c r="F7"/>
  <c r="F9"/>
  <c r="F10"/>
  <c r="F11"/>
  <c r="F13"/>
  <c r="F16"/>
  <c r="F18"/>
  <c r="F21"/>
  <c r="F24"/>
  <c r="F25"/>
  <c r="F27"/>
  <c r="F28"/>
  <c r="F30"/>
  <c r="F32"/>
  <c r="F33"/>
  <c r="F34"/>
  <c r="F35"/>
  <c r="F37"/>
  <c r="F39"/>
  <c r="F41"/>
  <c r="E38"/>
  <c r="E31"/>
  <c r="E29"/>
  <c r="E12"/>
  <c r="F40"/>
  <c r="D38"/>
  <c r="D31"/>
  <c r="D29"/>
  <c r="D12"/>
  <c r="F38" l="1"/>
  <c r="F36"/>
  <c r="E6" i="1"/>
  <c r="C5"/>
  <c r="E44" i="2"/>
  <c r="E45" s="1"/>
  <c r="D44"/>
  <c r="F29"/>
  <c r="F12"/>
  <c r="E24" i="1"/>
  <c r="F31" i="2"/>
  <c r="F4"/>
  <c r="C4" i="1" l="1"/>
  <c r="E5"/>
  <c r="F44" i="2"/>
  <c r="E4" i="1" l="1"/>
  <c r="C46"/>
  <c r="D45" i="2" l="1"/>
  <c r="E46" i="1"/>
</calcChain>
</file>

<file path=xl/sharedStrings.xml><?xml version="1.0" encoding="utf-8"?>
<sst xmlns="http://schemas.openxmlformats.org/spreadsheetml/2006/main" count="219" uniqueCount="153">
  <si>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</si>
  <si>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</si>
  <si>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</si>
  <si>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</si>
  <si>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</si>
  <si>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</si>
  <si>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</si>
  <si>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</si>
  <si>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</si>
  <si>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</si>
  <si>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</si>
  <si>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</si>
  <si>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</si>
  <si>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</si>
  <si>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</si>
  <si>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</si>
  <si>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</si>
  <si>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</si>
  <si>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</si>
  <si>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</si>
  <si>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</si>
  <si>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</si>
  <si>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</si>
  <si>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</si>
  <si>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</si>
  <si>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</si>
  <si>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</si>
  <si>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</si>
  <si>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</si>
  <si>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</si>
  <si>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</si>
  <si>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</si>
  <si>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</si>
  <si>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</si>
  <si>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</si>
  <si>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</si>
  <si>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</si>
  <si>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</si>
  <si>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</si>
  <si>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</si>
  <si>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</si>
  <si>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</si>
  <si>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</si>
  <si>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</si>
  <si>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</si>
  <si>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</si>
  <si>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</si>
  <si>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</si>
  <si>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</si>
  <si>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</si>
  <si>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</si>
  <si>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</si>
  <si>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</si>
  <si>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</si>
  <si>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</si>
  <si>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</si>
  <si>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</si>
  <si>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</si>
  <si>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</si>
  <si>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</si>
  <si>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</si>
  <si>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</si>
  <si>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</si>
  <si>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</si>
  <si>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</si>
  <si>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</si>
  <si>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</si>
  <si>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</si>
  <si>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</si>
  <si>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</si>
  <si>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</si>
  <si>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</si>
  <si>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</si>
  <si>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</si>
  <si>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</si>
  <si>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</si>
  <si>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</si>
  <si>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</si>
  <si>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</si>
  <si>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</si>
  <si>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</si>
  <si>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</si>
  <si>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</si>
  <si>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</si>
  <si>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</si>
  <si>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</si>
  <si>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</si>
  <si>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</si>
  <si>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</si>
  <si>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</si>
  <si>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</si>
  <si>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</si>
  <si>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</si>
  <si>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</si>
  <si>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</si>
  <si>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</si>
  <si>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</si>
  <si>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</si>
  <si>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</si>
  <si>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</si>
  <si>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</si>
  <si>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</si>
  <si>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</si>
  <si>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</si>
  <si>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</si>
  <si>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</si>
  <si>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</si>
  <si>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</si>
  <si>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</si>
  <si>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</si>
  <si>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</si>
  <si>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</si>
  <si>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</si>
  <si>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</si>
  <si>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</si>
  <si>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</si>
  <si>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</si>
  <si>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</si>
  <si>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</si>
  <si>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</si>
  <si>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</si>
  <si>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</si>
  <si>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</si>
  <si>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</si>
  <si>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</si>
  <si>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</si>
  <si>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</si>
  <si>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</si>
  <si>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</si>
  <si>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</si>
  <si>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</si>
  <si>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</si>
  <si>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</si>
  <si>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</si>
  <si>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</si>
  <si>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</si>
  <si>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</si>
  <si>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</si>
  <si>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</si>
  <si>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Исполнено на 1.04.2018г.</t>
  </si>
  <si>
    <t>Сельское хозяйство</t>
  </si>
  <si>
    <t>Благоустройство</t>
  </si>
  <si>
    <t>1 17 00000 00 0000 000</t>
  </si>
  <si>
    <t>Прочие неналоговые доходы</t>
  </si>
  <si>
    <t>2 02 20077 00 0000 151</t>
  </si>
  <si>
    <t>Исполнение районного бюджета по доходам на 1.04.2019 года</t>
  </si>
  <si>
    <t>Исполнено на 1.04.2019г.</t>
  </si>
  <si>
    <t>Исполнение бюджетных ассигнований на 1.04.2019 г. по расходам  районного бюджета</t>
  </si>
  <si>
    <t>Субсидии на софинансирование капитальных вложений в объекты государственной (муниципальной) собственности</t>
  </si>
  <si>
    <t>2 02 25027 00 0000 151</t>
  </si>
  <si>
    <t>Субсидии бюджетам на реализацию мероприятий государственной программы Российской Федерации "Доступная среда"</t>
  </si>
  <si>
    <t>Иные дотации</t>
  </si>
  <si>
    <t>Исполне  но на 1.04.2018г.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</si>
</sst>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5" fillId="0" borderId="10" xfId="1" applyFont="1" applyBorder="1"/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4" fillId="0" borderId="10" xfId="0" applyFont="1" applyBorder="1"/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6" fillId="0" borderId="0" xfId="0" applyFont="1"/>
    <xf numFmtId="0" fontId="27" fillId="0" borderId="10" xfId="43" applyFont="1" applyBorder="1"/>
    <xf numFmtId="164" fontId="27" fillId="0" borderId="10" xfId="43" applyNumberFormat="1" applyFont="1" applyBorder="1" applyAlignment="1">
      <alignment horizontal="center" vertical="center"/>
    </xf>
    <xf numFmtId="0" fontId="28" fillId="0" borderId="10" xfId="43" applyFont="1" applyBorder="1" applyAlignment="1">
      <alignment vertical="center"/>
    </xf>
    <xf numFmtId="0" fontId="27" fillId="0" borderId="10" xfId="43" applyFont="1" applyBorder="1" applyAlignment="1">
      <alignment vertical="center"/>
    </xf>
    <xf numFmtId="0" fontId="28" fillId="0" borderId="10" xfId="43" applyFont="1" applyBorder="1"/>
    <xf numFmtId="0" fontId="29" fillId="0" borderId="10" xfId="0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164" fontId="28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30" fillId="0" borderId="11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46"/>
  <sheetViews>
    <sheetView tabSelected="1" workbookViewId="0">
      <selection activeCell="F4" sqref="F4"/>
    </sheetView>
  </sheetViews>
  <sheetFormatPr defaultRowHeight="15"/>
  <cols>
    <col min="1" max="1" width="19.7109375" customWidth="1"/>
    <col min="2" max="2" width="33.7109375" customWidth="1"/>
    <col min="3" max="3" width="10.28515625" customWidth="1"/>
    <col min="4" max="4" width="8.42578125" customWidth="1"/>
    <col min="5" max="5" width="7.85546875" customWidth="1"/>
    <col min="6" max="6" width="9" customWidth="1"/>
  </cols>
  <sheetData>
    <row r="1" spans="1:6" ht="15.75">
      <c r="A1" s="45" t="s">
        <v>145</v>
      </c>
      <c r="B1" s="45"/>
      <c r="C1" s="45"/>
      <c r="D1" s="45"/>
      <c r="E1" s="46"/>
      <c r="F1" s="32"/>
    </row>
    <row r="2" spans="1:6" ht="15" customHeight="1">
      <c r="A2" s="47"/>
      <c r="B2" s="47"/>
      <c r="C2" s="43" t="s">
        <v>0</v>
      </c>
      <c r="D2" s="43" t="s">
        <v>146</v>
      </c>
      <c r="E2" s="49" t="s">
        <v>130</v>
      </c>
      <c r="F2" s="43" t="s">
        <v>152</v>
      </c>
    </row>
    <row r="3" spans="1:6" ht="47.25" customHeight="1">
      <c r="A3" s="48"/>
      <c r="B3" s="48"/>
      <c r="C3" s="44"/>
      <c r="D3" s="44"/>
      <c r="E3" s="49"/>
      <c r="F3" s="44"/>
    </row>
    <row r="4" spans="1:6">
      <c r="A4" s="5" t="s">
        <v>1</v>
      </c>
      <c r="B4" s="6" t="s">
        <v>2</v>
      </c>
      <c r="C4" s="3">
        <f>C5+C15</f>
        <v>73615.5</v>
      </c>
      <c r="D4" s="3">
        <f>D5+D15</f>
        <v>14368.8</v>
      </c>
      <c r="E4" s="7">
        <f t="shared" ref="E4:E46" si="0">D4/C4*100</f>
        <v>19.518715487906757</v>
      </c>
      <c r="F4" s="24">
        <f>F5+F15</f>
        <v>12609</v>
      </c>
    </row>
    <row r="5" spans="1:6">
      <c r="A5" s="5"/>
      <c r="B5" s="6" t="s">
        <v>3</v>
      </c>
      <c r="C5" s="3">
        <f>C6+C10+C14+C8</f>
        <v>59044.5</v>
      </c>
      <c r="D5" s="3">
        <f>D6+D10+D14+D8</f>
        <v>11825.5</v>
      </c>
      <c r="E5" s="7">
        <f t="shared" si="0"/>
        <v>20.028114388300349</v>
      </c>
      <c r="F5" s="3">
        <f>F6+F10+F14+F8</f>
        <v>11343.8</v>
      </c>
    </row>
    <row r="6" spans="1:6">
      <c r="A6" s="5" t="s">
        <v>4</v>
      </c>
      <c r="B6" s="8" t="s">
        <v>5</v>
      </c>
      <c r="C6" s="3">
        <f>C7</f>
        <v>49486</v>
      </c>
      <c r="D6" s="3">
        <f t="shared" ref="D6" si="1">D7</f>
        <v>9076.9</v>
      </c>
      <c r="E6" s="7">
        <f t="shared" si="0"/>
        <v>18.34235945519945</v>
      </c>
      <c r="F6" s="3">
        <f t="shared" ref="F6" si="2">F7</f>
        <v>9609.9</v>
      </c>
    </row>
    <row r="7" spans="1:6">
      <c r="A7" s="9" t="s">
        <v>6</v>
      </c>
      <c r="B7" s="10" t="s">
        <v>7</v>
      </c>
      <c r="C7" s="11">
        <v>49486</v>
      </c>
      <c r="D7" s="11">
        <v>9076.9</v>
      </c>
      <c r="E7" s="7">
        <f t="shared" si="0"/>
        <v>18.34235945519945</v>
      </c>
      <c r="F7" s="11">
        <v>9609.9</v>
      </c>
    </row>
    <row r="8" spans="1:6" ht="39" thickBot="1">
      <c r="A8" s="5" t="s">
        <v>105</v>
      </c>
      <c r="B8" s="21" t="s">
        <v>106</v>
      </c>
      <c r="C8" s="11">
        <f>C9</f>
        <v>4898.5</v>
      </c>
      <c r="D8" s="11">
        <f t="shared" ref="D8" si="3">D9</f>
        <v>1322.6</v>
      </c>
      <c r="E8" s="7">
        <f t="shared" si="0"/>
        <v>27.000102072062877</v>
      </c>
      <c r="F8" s="11">
        <f t="shared" ref="F8" si="4">F9</f>
        <v>716.6</v>
      </c>
    </row>
    <row r="9" spans="1:6" ht="39" thickBot="1">
      <c r="A9" s="40" t="s">
        <v>108</v>
      </c>
      <c r="B9" s="22" t="s">
        <v>107</v>
      </c>
      <c r="C9" s="25">
        <v>4898.5</v>
      </c>
      <c r="D9" s="11">
        <v>1322.6</v>
      </c>
      <c r="E9" s="7">
        <f t="shared" si="0"/>
        <v>27.000102072062877</v>
      </c>
      <c r="F9" s="11">
        <v>716.6</v>
      </c>
    </row>
    <row r="10" spans="1:6">
      <c r="A10" s="5" t="s">
        <v>8</v>
      </c>
      <c r="B10" s="8" t="s">
        <v>9</v>
      </c>
      <c r="C10" s="26">
        <f>C11+C12+C13</f>
        <v>3933</v>
      </c>
      <c r="D10" s="26">
        <f t="shared" ref="D10" si="5">D11+D12+D13</f>
        <v>1253.3999999999999</v>
      </c>
      <c r="E10" s="7">
        <f t="shared" si="0"/>
        <v>31.868802440884821</v>
      </c>
      <c r="F10" s="26">
        <f t="shared" ref="F10" si="6">F11+F12+F13</f>
        <v>817.9</v>
      </c>
    </row>
    <row r="11" spans="1:6" ht="32.25" customHeight="1">
      <c r="A11" s="9" t="s">
        <v>10</v>
      </c>
      <c r="B11" s="12" t="s">
        <v>11</v>
      </c>
      <c r="C11" s="11">
        <v>3500</v>
      </c>
      <c r="D11" s="11">
        <v>626.4</v>
      </c>
      <c r="E11" s="7">
        <f t="shared" si="0"/>
        <v>17.897142857142857</v>
      </c>
      <c r="F11" s="11">
        <v>557.4</v>
      </c>
    </row>
    <row r="12" spans="1:6" ht="15" customHeight="1">
      <c r="A12" s="9" t="s">
        <v>12</v>
      </c>
      <c r="B12" s="12" t="s">
        <v>13</v>
      </c>
      <c r="C12" s="11">
        <v>366</v>
      </c>
      <c r="D12" s="11">
        <v>579.79999999999995</v>
      </c>
      <c r="E12" s="7">
        <f t="shared" si="0"/>
        <v>158.41530054644807</v>
      </c>
      <c r="F12" s="11">
        <v>220.6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47.2</v>
      </c>
      <c r="E13" s="7">
        <f t="shared" si="0"/>
        <v>70.447761194029852</v>
      </c>
      <c r="F13" s="11">
        <v>39.9</v>
      </c>
    </row>
    <row r="14" spans="1:6" ht="18" customHeight="1">
      <c r="A14" s="5" t="s">
        <v>14</v>
      </c>
      <c r="B14" s="4" t="s">
        <v>15</v>
      </c>
      <c r="C14" s="3">
        <v>727</v>
      </c>
      <c r="D14" s="3">
        <v>172.6</v>
      </c>
      <c r="E14" s="7">
        <f t="shared" si="0"/>
        <v>23.741403026134801</v>
      </c>
      <c r="F14" s="3">
        <v>199.4</v>
      </c>
    </row>
    <row r="15" spans="1:6" ht="14.25" customHeight="1">
      <c r="A15" s="5"/>
      <c r="B15" s="4" t="s">
        <v>16</v>
      </c>
      <c r="C15" s="3">
        <f>C16+C17+C18+C19+C20</f>
        <v>14571</v>
      </c>
      <c r="D15" s="3">
        <f>D16+D17+D18+D19+D20+D21</f>
        <v>2543.3000000000002</v>
      </c>
      <c r="E15" s="7">
        <f t="shared" si="0"/>
        <v>17.454532976460094</v>
      </c>
      <c r="F15" s="3">
        <f>F16+F17+F18+F19+F20</f>
        <v>1265.2</v>
      </c>
    </row>
    <row r="16" spans="1:6" ht="39.75" customHeight="1">
      <c r="A16" s="5" t="s">
        <v>17</v>
      </c>
      <c r="B16" s="4" t="s">
        <v>18</v>
      </c>
      <c r="C16" s="3">
        <v>6800</v>
      </c>
      <c r="D16" s="3">
        <v>965.4</v>
      </c>
      <c r="E16" s="7">
        <f t="shared" si="0"/>
        <v>14.197058823529412</v>
      </c>
      <c r="F16" s="3">
        <v>980.6</v>
      </c>
    </row>
    <row r="17" spans="1:6" ht="33" customHeight="1">
      <c r="A17" s="5" t="s">
        <v>19</v>
      </c>
      <c r="B17" s="4" t="s">
        <v>20</v>
      </c>
      <c r="C17" s="3">
        <v>30</v>
      </c>
      <c r="D17" s="3">
        <v>5.8</v>
      </c>
      <c r="E17" s="7">
        <f t="shared" si="0"/>
        <v>19.333333333333332</v>
      </c>
      <c r="F17" s="3">
        <v>5.9</v>
      </c>
    </row>
    <row r="18" spans="1:6" ht="27" customHeight="1">
      <c r="A18" s="5" t="s">
        <v>21</v>
      </c>
      <c r="B18" s="4" t="s">
        <v>22</v>
      </c>
      <c r="C18" s="3">
        <v>7000</v>
      </c>
      <c r="D18" s="3">
        <v>1497.1</v>
      </c>
      <c r="E18" s="7">
        <f t="shared" si="0"/>
        <v>21.387142857142855</v>
      </c>
      <c r="F18" s="3">
        <v>169</v>
      </c>
    </row>
    <row r="19" spans="1:6" ht="17.25" customHeight="1">
      <c r="A19" s="5" t="s">
        <v>23</v>
      </c>
      <c r="B19" s="4" t="s">
        <v>24</v>
      </c>
      <c r="C19" s="3">
        <v>1</v>
      </c>
      <c r="D19" s="3">
        <v>0.8</v>
      </c>
      <c r="E19" s="7">
        <f t="shared" si="0"/>
        <v>80</v>
      </c>
      <c r="F19" s="3">
        <v>0.2</v>
      </c>
    </row>
    <row r="20" spans="1:6" ht="20.25" customHeight="1">
      <c r="A20" s="5" t="s">
        <v>25</v>
      </c>
      <c r="B20" s="4" t="s">
        <v>26</v>
      </c>
      <c r="C20" s="3">
        <v>740</v>
      </c>
      <c r="D20" s="3">
        <v>69.400000000000006</v>
      </c>
      <c r="E20" s="7">
        <f t="shared" si="0"/>
        <v>9.378378378378379</v>
      </c>
      <c r="F20" s="3">
        <v>109.5</v>
      </c>
    </row>
    <row r="21" spans="1:6" ht="20.25" customHeight="1">
      <c r="A21" s="5" t="s">
        <v>142</v>
      </c>
      <c r="B21" s="4" t="s">
        <v>143</v>
      </c>
      <c r="C21" s="3"/>
      <c r="D21" s="3">
        <v>4.8</v>
      </c>
      <c r="E21" s="7"/>
      <c r="F21" s="3"/>
    </row>
    <row r="22" spans="1:6" ht="19.5" customHeight="1">
      <c r="A22" s="13" t="s">
        <v>101</v>
      </c>
      <c r="B22" s="4" t="s">
        <v>102</v>
      </c>
      <c r="C22" s="3">
        <f>C23</f>
        <v>125509.1</v>
      </c>
      <c r="D22" s="3">
        <f>D23+D45</f>
        <v>31669.1</v>
      </c>
      <c r="E22" s="7">
        <f t="shared" si="0"/>
        <v>25.232513020968199</v>
      </c>
      <c r="F22" s="3">
        <f t="shared" ref="F22" si="7">F23+F45</f>
        <v>29769.300000000003</v>
      </c>
    </row>
    <row r="23" spans="1:6" s="2" customFormat="1" ht="29.25" customHeight="1">
      <c r="A23" s="5" t="s">
        <v>27</v>
      </c>
      <c r="B23" s="4" t="s">
        <v>100</v>
      </c>
      <c r="C23" s="3">
        <f>C24+C27+C32+C42</f>
        <v>125509.1</v>
      </c>
      <c r="D23" s="3">
        <f>D24+D27+D32+D42</f>
        <v>31661.3</v>
      </c>
      <c r="E23" s="7">
        <f t="shared" si="0"/>
        <v>25.226298332152808</v>
      </c>
      <c r="F23" s="3">
        <f t="shared" ref="F23" si="8">F24+F27+F32+F42</f>
        <v>29769.300000000003</v>
      </c>
    </row>
    <row r="24" spans="1:6" ht="38.25" customHeight="1">
      <c r="A24" s="13" t="s">
        <v>114</v>
      </c>
      <c r="B24" s="14" t="s">
        <v>28</v>
      </c>
      <c r="C24" s="15">
        <f>C25+C26</f>
        <v>17237</v>
      </c>
      <c r="D24" s="15">
        <f>D25+D26</f>
        <v>5403.1</v>
      </c>
      <c r="E24" s="7">
        <f t="shared" si="0"/>
        <v>31.345941869234789</v>
      </c>
      <c r="F24" s="15">
        <f>F25+F26</f>
        <v>6044.5</v>
      </c>
    </row>
    <row r="25" spans="1:6" ht="28.5" customHeight="1">
      <c r="A25" s="9" t="s">
        <v>115</v>
      </c>
      <c r="B25" s="12" t="s">
        <v>29</v>
      </c>
      <c r="C25" s="11">
        <v>13127</v>
      </c>
      <c r="D25" s="11">
        <v>4375.6000000000004</v>
      </c>
      <c r="E25" s="7">
        <f t="shared" si="0"/>
        <v>33.332825474213458</v>
      </c>
      <c r="F25" s="11">
        <v>4276</v>
      </c>
    </row>
    <row r="26" spans="1:6" ht="44.25" customHeight="1">
      <c r="A26" s="9" t="s">
        <v>131</v>
      </c>
      <c r="B26" s="12" t="s">
        <v>104</v>
      </c>
      <c r="C26" s="11">
        <v>4110</v>
      </c>
      <c r="D26" s="11">
        <v>1027.5</v>
      </c>
      <c r="E26" s="7">
        <f t="shared" si="0"/>
        <v>25</v>
      </c>
      <c r="F26" s="11">
        <v>1768.5</v>
      </c>
    </row>
    <row r="27" spans="1:6" ht="25.5" customHeight="1">
      <c r="A27" s="13" t="s">
        <v>116</v>
      </c>
      <c r="B27" s="14" t="s">
        <v>30</v>
      </c>
      <c r="C27" s="15">
        <f>C31+C29+C28+C30</f>
        <v>11747.4</v>
      </c>
      <c r="D27" s="15">
        <f>D31+D29+D28+D30</f>
        <v>1019.4</v>
      </c>
      <c r="E27" s="7">
        <f t="shared" si="0"/>
        <v>8.6776648449869764</v>
      </c>
      <c r="F27" s="15">
        <f t="shared" ref="F27" si="9">F31+F29+F28+F30</f>
        <v>933.2</v>
      </c>
    </row>
    <row r="28" spans="1:6" ht="57.75" customHeight="1">
      <c r="A28" s="9" t="s">
        <v>144</v>
      </c>
      <c r="B28" s="12" t="s">
        <v>148</v>
      </c>
      <c r="C28" s="11">
        <v>2210.9</v>
      </c>
      <c r="D28" s="11"/>
      <c r="E28" s="39"/>
      <c r="F28" s="15"/>
    </row>
    <row r="29" spans="1:6" ht="54" customHeight="1">
      <c r="A29" s="9" t="s">
        <v>133</v>
      </c>
      <c r="B29" s="12" t="s">
        <v>134</v>
      </c>
      <c r="C29" s="11">
        <v>7000</v>
      </c>
      <c r="D29" s="11"/>
      <c r="E29" s="39"/>
      <c r="F29" s="11"/>
    </row>
    <row r="30" spans="1:6" ht="54" customHeight="1">
      <c r="A30" s="9" t="s">
        <v>149</v>
      </c>
      <c r="B30" s="12" t="s">
        <v>150</v>
      </c>
      <c r="C30" s="11">
        <v>361.5</v>
      </c>
      <c r="D30" s="11"/>
      <c r="E30" s="39"/>
      <c r="F30" s="11"/>
    </row>
    <row r="31" spans="1:6" ht="14.25" customHeight="1">
      <c r="A31" s="9" t="s">
        <v>117</v>
      </c>
      <c r="B31" s="12" t="s">
        <v>31</v>
      </c>
      <c r="C31" s="11">
        <v>2175</v>
      </c>
      <c r="D31" s="11">
        <v>1019.4</v>
      </c>
      <c r="E31" s="7">
        <f t="shared" si="0"/>
        <v>46.868965517241378</v>
      </c>
      <c r="F31" s="27">
        <v>933.2</v>
      </c>
    </row>
    <row r="32" spans="1:6" ht="42" customHeight="1">
      <c r="A32" s="13" t="s">
        <v>118</v>
      </c>
      <c r="B32" s="14" t="s">
        <v>32</v>
      </c>
      <c r="C32" s="15">
        <f>C33+C34+C35+C36+C37+C38+C40+C41+C39</f>
        <v>95136.2</v>
      </c>
      <c r="D32" s="15">
        <f t="shared" ref="D32:F32" si="10">D33+D34+D35+D36+D37+D38+D40+D41+D39</f>
        <v>24772.2</v>
      </c>
      <c r="E32" s="7">
        <f t="shared" si="0"/>
        <v>26.038668771718864</v>
      </c>
      <c r="F32" s="15">
        <f t="shared" si="10"/>
        <v>22767.600000000002</v>
      </c>
    </row>
    <row r="33" spans="1:6" ht="24.75" customHeight="1">
      <c r="A33" s="9" t="s">
        <v>119</v>
      </c>
      <c r="B33" s="12" t="s">
        <v>35</v>
      </c>
      <c r="C33" s="11">
        <v>1641.9</v>
      </c>
      <c r="D33" s="11">
        <v>453.7</v>
      </c>
      <c r="E33" s="7">
        <f t="shared" si="0"/>
        <v>27.632620744259697</v>
      </c>
      <c r="F33" s="11">
        <v>412.4</v>
      </c>
    </row>
    <row r="34" spans="1:6" ht="25.5" customHeight="1">
      <c r="A34" s="9" t="s">
        <v>120</v>
      </c>
      <c r="B34" s="12" t="s">
        <v>36</v>
      </c>
      <c r="C34" s="11">
        <v>4020.8</v>
      </c>
      <c r="D34" s="11">
        <v>1298.0999999999999</v>
      </c>
      <c r="E34" s="7">
        <f t="shared" si="0"/>
        <v>32.284619976124148</v>
      </c>
      <c r="F34" s="11">
        <v>1184.2</v>
      </c>
    </row>
    <row r="35" spans="1:6" ht="36.75" customHeight="1">
      <c r="A35" s="9" t="s">
        <v>121</v>
      </c>
      <c r="B35" s="12" t="s">
        <v>37</v>
      </c>
      <c r="C35" s="11">
        <v>3422.8</v>
      </c>
      <c r="D35" s="11">
        <v>547.20000000000005</v>
      </c>
      <c r="E35" s="7">
        <f t="shared" si="0"/>
        <v>15.986911300689494</v>
      </c>
      <c r="F35" s="11">
        <v>641</v>
      </c>
    </row>
    <row r="36" spans="1:6" ht="42" customHeight="1" thickBot="1">
      <c r="A36" s="9" t="s">
        <v>122</v>
      </c>
      <c r="B36" s="12" t="s">
        <v>38</v>
      </c>
      <c r="C36" s="11">
        <v>709.2</v>
      </c>
      <c r="D36" s="11">
        <v>187</v>
      </c>
      <c r="E36" s="7">
        <f t="shared" si="0"/>
        <v>26.367738296672304</v>
      </c>
      <c r="F36" s="11">
        <v>144.5</v>
      </c>
    </row>
    <row r="37" spans="1:6" ht="67.5" customHeight="1" thickBot="1">
      <c r="A37" s="9" t="s">
        <v>123</v>
      </c>
      <c r="B37" s="20" t="s">
        <v>137</v>
      </c>
      <c r="C37" s="11">
        <v>2596.5</v>
      </c>
      <c r="D37" s="11"/>
      <c r="E37" s="7">
        <f t="shared" si="0"/>
        <v>0</v>
      </c>
      <c r="F37" s="11"/>
    </row>
    <row r="38" spans="1:6" ht="24.75" customHeight="1">
      <c r="A38" s="9" t="s">
        <v>124</v>
      </c>
      <c r="B38" s="12" t="s">
        <v>33</v>
      </c>
      <c r="C38" s="11">
        <v>882.2</v>
      </c>
      <c r="D38" s="11">
        <v>217.7</v>
      </c>
      <c r="E38" s="7">
        <f t="shared" si="0"/>
        <v>24.676944003627295</v>
      </c>
      <c r="F38" s="11">
        <v>172</v>
      </c>
    </row>
    <row r="39" spans="1:6" ht="82.5" customHeight="1">
      <c r="A39" s="9" t="s">
        <v>136</v>
      </c>
      <c r="B39" s="12" t="s">
        <v>138</v>
      </c>
      <c r="C39" s="11">
        <v>3</v>
      </c>
      <c r="D39" s="11"/>
      <c r="E39" s="7">
        <f t="shared" si="0"/>
        <v>0</v>
      </c>
      <c r="F39" s="11">
        <v>38</v>
      </c>
    </row>
    <row r="40" spans="1:6" ht="54.75" customHeight="1">
      <c r="A40" s="9" t="s">
        <v>125</v>
      </c>
      <c r="B40" s="12" t="s">
        <v>34</v>
      </c>
      <c r="C40" s="11">
        <v>318.60000000000002</v>
      </c>
      <c r="D40" s="11">
        <v>33.5</v>
      </c>
      <c r="E40" s="7">
        <f t="shared" si="0"/>
        <v>10.514752040175768</v>
      </c>
      <c r="F40" s="11">
        <v>49.1</v>
      </c>
    </row>
    <row r="41" spans="1:6">
      <c r="A41" s="9" t="s">
        <v>126</v>
      </c>
      <c r="B41" s="12" t="s">
        <v>39</v>
      </c>
      <c r="C41" s="11">
        <v>81541.2</v>
      </c>
      <c r="D41" s="11">
        <v>22035</v>
      </c>
      <c r="E41" s="7">
        <f t="shared" si="0"/>
        <v>27.023149033862637</v>
      </c>
      <c r="F41" s="11">
        <v>20126.400000000001</v>
      </c>
    </row>
    <row r="42" spans="1:6" ht="14.25" customHeight="1">
      <c r="A42" s="13" t="s">
        <v>132</v>
      </c>
      <c r="B42" s="14" t="s">
        <v>40</v>
      </c>
      <c r="C42" s="15">
        <f>C43+C44</f>
        <v>1388.5</v>
      </c>
      <c r="D42" s="15">
        <f>D43+D44</f>
        <v>466.6</v>
      </c>
      <c r="E42" s="7">
        <f t="shared" si="0"/>
        <v>33.604609290601374</v>
      </c>
      <c r="F42" s="15">
        <f>F43+F44</f>
        <v>24</v>
      </c>
    </row>
    <row r="43" spans="1:6" s="2" customFormat="1" ht="78" customHeight="1">
      <c r="A43" s="9" t="s">
        <v>127</v>
      </c>
      <c r="B43" s="12" t="s">
        <v>98</v>
      </c>
      <c r="C43" s="11">
        <v>363.5</v>
      </c>
      <c r="D43" s="11"/>
      <c r="E43" s="7">
        <f t="shared" si="0"/>
        <v>0</v>
      </c>
      <c r="F43" s="11">
        <v>24</v>
      </c>
    </row>
    <row r="44" spans="1:6" s="2" customFormat="1" ht="31.5" customHeight="1">
      <c r="A44" s="9" t="s">
        <v>128</v>
      </c>
      <c r="B44" s="12" t="s">
        <v>99</v>
      </c>
      <c r="C44" s="11">
        <v>1025</v>
      </c>
      <c r="D44" s="11">
        <v>466.6</v>
      </c>
      <c r="E44" s="7">
        <f t="shared" si="0"/>
        <v>45.521951219512196</v>
      </c>
      <c r="F44" s="11"/>
    </row>
    <row r="45" spans="1:6" s="2" customFormat="1" ht="55.5" customHeight="1">
      <c r="A45" s="13" t="s">
        <v>110</v>
      </c>
      <c r="B45" s="14" t="s">
        <v>111</v>
      </c>
      <c r="C45" s="11"/>
      <c r="D45" s="11">
        <v>7.8</v>
      </c>
      <c r="E45" s="7"/>
      <c r="F45" s="11"/>
    </row>
    <row r="46" spans="1:6" ht="16.5" customHeight="1">
      <c r="A46" s="3"/>
      <c r="B46" s="4" t="s">
        <v>41</v>
      </c>
      <c r="C46" s="3">
        <f>C4+C22</f>
        <v>199124.6</v>
      </c>
      <c r="D46" s="3">
        <f>D4+D22</f>
        <v>46037.899999999994</v>
      </c>
      <c r="E46" s="7">
        <f t="shared" si="0"/>
        <v>23.120146882906479</v>
      </c>
      <c r="F46" s="24">
        <f>F4+F22</f>
        <v>42378.3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48"/>
  <sheetViews>
    <sheetView topLeftCell="A28" workbookViewId="0">
      <selection activeCell="D53" sqref="D53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0" t="s">
        <v>147</v>
      </c>
      <c r="B1" s="50"/>
      <c r="C1" s="50"/>
      <c r="D1" s="50"/>
      <c r="E1" s="50"/>
      <c r="F1" s="50"/>
      <c r="G1" s="16"/>
    </row>
    <row r="2" spans="1:7">
      <c r="A2" s="50"/>
      <c r="B2" s="50"/>
      <c r="C2" s="50"/>
      <c r="D2" s="50"/>
      <c r="E2" s="50"/>
      <c r="F2" s="50"/>
      <c r="G2" s="16"/>
    </row>
    <row r="3" spans="1:7" ht="49.5" customHeight="1">
      <c r="A3" s="28" t="s">
        <v>42</v>
      </c>
      <c r="B3" s="28" t="s">
        <v>43</v>
      </c>
      <c r="C3" s="28" t="s">
        <v>44</v>
      </c>
      <c r="D3" s="29" t="s">
        <v>103</v>
      </c>
      <c r="E3" s="29" t="s">
        <v>146</v>
      </c>
      <c r="F3" s="30" t="s">
        <v>45</v>
      </c>
      <c r="G3" s="42" t="s">
        <v>139</v>
      </c>
    </row>
    <row r="4" spans="1:7" ht="13.5" customHeight="1">
      <c r="A4" s="17" t="s">
        <v>46</v>
      </c>
      <c r="B4" s="18" t="s">
        <v>47</v>
      </c>
      <c r="C4" s="18" t="s">
        <v>93</v>
      </c>
      <c r="D4" s="33">
        <f>D5+D6+D7+D9+D10+D11+D8</f>
        <v>21907.1</v>
      </c>
      <c r="E4" s="33">
        <f>E5+E6+E7+E9+E10+E11+E8</f>
        <v>3992.2000000000003</v>
      </c>
      <c r="F4" s="34">
        <f t="shared" ref="F4:F44" si="0">E4/D4*100</f>
        <v>18.2233157286907</v>
      </c>
      <c r="G4" s="33">
        <f>G5+G6+G7+G9+G10+G11</f>
        <v>4132.2000000000007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5">
        <v>1151</v>
      </c>
      <c r="E5" s="35">
        <v>213.5</v>
      </c>
      <c r="F5" s="41">
        <f t="shared" si="0"/>
        <v>18.549087749782796</v>
      </c>
      <c r="G5" s="35">
        <v>169</v>
      </c>
    </row>
    <row r="6" spans="1:7" ht="37.5" customHeight="1">
      <c r="A6" s="23" t="s">
        <v>50</v>
      </c>
      <c r="B6" s="19" t="s">
        <v>47</v>
      </c>
      <c r="C6" s="19" t="s">
        <v>51</v>
      </c>
      <c r="D6" s="35">
        <v>456</v>
      </c>
      <c r="E6" s="35">
        <v>83.8</v>
      </c>
      <c r="F6" s="41">
        <f t="shared" si="0"/>
        <v>18.37719298245614</v>
      </c>
      <c r="G6" s="35">
        <v>86.3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5">
        <v>15407</v>
      </c>
      <c r="E7" s="35">
        <v>2814</v>
      </c>
      <c r="F7" s="41">
        <f t="shared" si="0"/>
        <v>18.264425261244888</v>
      </c>
      <c r="G7" s="35">
        <v>2901.8</v>
      </c>
    </row>
    <row r="8" spans="1:7" ht="17.25" customHeight="1">
      <c r="A8" s="23" t="s">
        <v>135</v>
      </c>
      <c r="B8" s="19" t="s">
        <v>47</v>
      </c>
      <c r="C8" s="19" t="s">
        <v>61</v>
      </c>
      <c r="D8" s="35">
        <v>3</v>
      </c>
      <c r="E8" s="35"/>
      <c r="F8" s="41"/>
      <c r="G8" s="35"/>
    </row>
    <row r="9" spans="1:7" ht="39" customHeight="1">
      <c r="A9" s="23" t="s">
        <v>54</v>
      </c>
      <c r="B9" s="19" t="s">
        <v>47</v>
      </c>
      <c r="C9" s="19" t="s">
        <v>55</v>
      </c>
      <c r="D9" s="35">
        <v>3352</v>
      </c>
      <c r="E9" s="35">
        <v>689.1</v>
      </c>
      <c r="F9" s="41">
        <f t="shared" si="0"/>
        <v>20.557875894988069</v>
      </c>
      <c r="G9" s="35">
        <v>794.1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5">
        <v>100</v>
      </c>
      <c r="E10" s="35"/>
      <c r="F10" s="41">
        <f t="shared" si="0"/>
        <v>0</v>
      </c>
      <c r="G10" s="35"/>
    </row>
    <row r="11" spans="1:7" ht="13.5" customHeight="1">
      <c r="A11" s="23" t="s">
        <v>58</v>
      </c>
      <c r="B11" s="19" t="s">
        <v>47</v>
      </c>
      <c r="C11" s="19" t="s">
        <v>89</v>
      </c>
      <c r="D11" s="35">
        <v>1438.1</v>
      </c>
      <c r="E11" s="35">
        <v>191.8</v>
      </c>
      <c r="F11" s="41">
        <f t="shared" si="0"/>
        <v>13.337041930324736</v>
      </c>
      <c r="G11" s="35">
        <v>181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6">
        <f>D13</f>
        <v>882.2</v>
      </c>
      <c r="E12" s="36">
        <f t="shared" ref="E12" si="1">E13</f>
        <v>217.7</v>
      </c>
      <c r="F12" s="34">
        <f t="shared" si="0"/>
        <v>24.676944003627295</v>
      </c>
      <c r="G12" s="36">
        <f t="shared" ref="G12" si="2">G13</f>
        <v>172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5">
        <v>882.2</v>
      </c>
      <c r="E13" s="35">
        <v>217.7</v>
      </c>
      <c r="F13" s="41">
        <f t="shared" si="0"/>
        <v>24.676944003627295</v>
      </c>
      <c r="G13" s="36">
        <v>172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6">
        <f>D16+D18+D17+D15</f>
        <v>16208.8</v>
      </c>
      <c r="E14" s="36">
        <f>E16+E18+E17+E15</f>
        <v>1515.8</v>
      </c>
      <c r="F14" s="34">
        <f t="shared" si="0"/>
        <v>9.3517101821232913</v>
      </c>
      <c r="G14" s="36">
        <f t="shared" ref="G14" si="3">G16+G18+G17</f>
        <v>1077.7</v>
      </c>
    </row>
    <row r="15" spans="1:7" ht="12.75" customHeight="1">
      <c r="A15" s="23" t="s">
        <v>140</v>
      </c>
      <c r="B15" s="18" t="s">
        <v>53</v>
      </c>
      <c r="C15" s="18" t="s">
        <v>61</v>
      </c>
      <c r="D15" s="35">
        <v>256</v>
      </c>
      <c r="E15" s="35"/>
      <c r="F15" s="34"/>
      <c r="G15" s="36"/>
    </row>
    <row r="16" spans="1:7" ht="13.5" customHeight="1">
      <c r="A16" s="19" t="s">
        <v>62</v>
      </c>
      <c r="B16" s="19" t="s">
        <v>53</v>
      </c>
      <c r="C16" s="19" t="s">
        <v>63</v>
      </c>
      <c r="D16" s="35">
        <v>1492</v>
      </c>
      <c r="E16" s="35">
        <v>348.5</v>
      </c>
      <c r="F16" s="41">
        <f t="shared" si="0"/>
        <v>23.357908847184987</v>
      </c>
      <c r="G16" s="35">
        <v>339.5</v>
      </c>
    </row>
    <row r="17" spans="1:7" ht="13.5" customHeight="1">
      <c r="A17" s="19" t="s">
        <v>97</v>
      </c>
      <c r="B17" s="19" t="s">
        <v>53</v>
      </c>
      <c r="C17" s="19" t="s">
        <v>73</v>
      </c>
      <c r="D17" s="35">
        <v>14145.8</v>
      </c>
      <c r="E17" s="35">
        <v>967.3</v>
      </c>
      <c r="F17" s="41"/>
      <c r="G17" s="35">
        <v>688.2</v>
      </c>
    </row>
    <row r="18" spans="1:7" ht="28.5" customHeight="1">
      <c r="A18" s="19" t="s">
        <v>64</v>
      </c>
      <c r="B18" s="19" t="s">
        <v>53</v>
      </c>
      <c r="C18" s="19" t="s">
        <v>57</v>
      </c>
      <c r="D18" s="35">
        <v>315</v>
      </c>
      <c r="E18" s="35">
        <v>200</v>
      </c>
      <c r="F18" s="41">
        <f t="shared" si="0"/>
        <v>63.492063492063487</v>
      </c>
      <c r="G18" s="35">
        <v>50</v>
      </c>
    </row>
    <row r="19" spans="1:7" ht="15" customHeight="1">
      <c r="A19" s="18" t="s">
        <v>65</v>
      </c>
      <c r="B19" s="18" t="s">
        <v>61</v>
      </c>
      <c r="C19" s="18" t="s">
        <v>93</v>
      </c>
      <c r="D19" s="36">
        <f>D20+D21+D22</f>
        <v>1995</v>
      </c>
      <c r="E19" s="36">
        <f>E20+E21+E22</f>
        <v>745.4</v>
      </c>
      <c r="F19" s="34">
        <f t="shared" si="0"/>
        <v>37.363408521303256</v>
      </c>
      <c r="G19" s="36">
        <f>G21+G20</f>
        <v>112.4</v>
      </c>
    </row>
    <row r="20" spans="1:7" s="2" customFormat="1" ht="15" customHeight="1">
      <c r="A20" s="19" t="s">
        <v>96</v>
      </c>
      <c r="B20" s="19" t="s">
        <v>61</v>
      </c>
      <c r="C20" s="19" t="s">
        <v>47</v>
      </c>
      <c r="D20" s="35">
        <v>100</v>
      </c>
      <c r="E20" s="35">
        <v>15.4</v>
      </c>
      <c r="F20" s="41">
        <f t="shared" si="0"/>
        <v>15.4</v>
      </c>
      <c r="G20" s="35">
        <v>12.4</v>
      </c>
    </row>
    <row r="21" spans="1:7" ht="13.5" customHeight="1">
      <c r="A21" s="19" t="s">
        <v>66</v>
      </c>
      <c r="B21" s="19" t="s">
        <v>61</v>
      </c>
      <c r="C21" s="19" t="s">
        <v>49</v>
      </c>
      <c r="D21" s="35">
        <v>1795</v>
      </c>
      <c r="E21" s="35">
        <v>630</v>
      </c>
      <c r="F21" s="41">
        <f t="shared" si="0"/>
        <v>35.097493036211695</v>
      </c>
      <c r="G21" s="35">
        <v>100</v>
      </c>
    </row>
    <row r="22" spans="1:7" ht="13.5" customHeight="1">
      <c r="A22" s="19" t="s">
        <v>141</v>
      </c>
      <c r="B22" s="19" t="s">
        <v>61</v>
      </c>
      <c r="C22" s="19" t="s">
        <v>51</v>
      </c>
      <c r="D22" s="35">
        <v>100</v>
      </c>
      <c r="E22" s="35">
        <v>100</v>
      </c>
      <c r="F22" s="41">
        <f t="shared" si="0"/>
        <v>100</v>
      </c>
      <c r="G22" s="35"/>
    </row>
    <row r="23" spans="1:7" ht="14.25" customHeight="1">
      <c r="A23" s="18" t="s">
        <v>67</v>
      </c>
      <c r="B23" s="18" t="s">
        <v>68</v>
      </c>
      <c r="C23" s="18" t="s">
        <v>93</v>
      </c>
      <c r="D23" s="36">
        <f>D24+D25+D27+D28+D26</f>
        <v>143765.9</v>
      </c>
      <c r="E23" s="36">
        <f>E24+E25+E27+E28+E26</f>
        <v>32122</v>
      </c>
      <c r="F23" s="34">
        <f t="shared" si="0"/>
        <v>22.343267770730055</v>
      </c>
      <c r="G23" s="36">
        <f t="shared" ref="G23" si="4">G24+G25+G27+G28+G26</f>
        <v>30249.4</v>
      </c>
    </row>
    <row r="24" spans="1:7" ht="15" customHeight="1">
      <c r="A24" s="19" t="s">
        <v>69</v>
      </c>
      <c r="B24" s="19" t="s">
        <v>68</v>
      </c>
      <c r="C24" s="19" t="s">
        <v>47</v>
      </c>
      <c r="D24" s="35">
        <v>19497.900000000001</v>
      </c>
      <c r="E24" s="37">
        <v>4022.7</v>
      </c>
      <c r="F24" s="41">
        <f t="shared" si="0"/>
        <v>20.63145261797424</v>
      </c>
      <c r="G24" s="37">
        <v>2848.4</v>
      </c>
    </row>
    <row r="25" spans="1:7" ht="14.25" customHeight="1">
      <c r="A25" s="19" t="s">
        <v>70</v>
      </c>
      <c r="B25" s="19" t="s">
        <v>68</v>
      </c>
      <c r="C25" s="19" t="s">
        <v>49</v>
      </c>
      <c r="D25" s="35">
        <v>110546.1</v>
      </c>
      <c r="E25" s="37">
        <v>24741.5</v>
      </c>
      <c r="F25" s="41">
        <f t="shared" si="0"/>
        <v>22.381160438948093</v>
      </c>
      <c r="G25" s="37">
        <v>24520.3</v>
      </c>
    </row>
    <row r="26" spans="1:7" ht="12" customHeight="1">
      <c r="A26" s="19" t="s">
        <v>129</v>
      </c>
      <c r="B26" s="19" t="s">
        <v>68</v>
      </c>
      <c r="C26" s="19" t="s">
        <v>51</v>
      </c>
      <c r="D26" s="35">
        <v>9316</v>
      </c>
      <c r="E26" s="37">
        <v>2679.2</v>
      </c>
      <c r="F26" s="41"/>
      <c r="G26" s="37">
        <v>2198.1999999999998</v>
      </c>
    </row>
    <row r="27" spans="1:7" ht="24" customHeight="1">
      <c r="A27" s="19" t="s">
        <v>71</v>
      </c>
      <c r="B27" s="19" t="s">
        <v>68</v>
      </c>
      <c r="C27" s="19" t="s">
        <v>68</v>
      </c>
      <c r="D27" s="35">
        <v>960.9</v>
      </c>
      <c r="E27" s="37"/>
      <c r="F27" s="41">
        <f t="shared" si="0"/>
        <v>0</v>
      </c>
      <c r="G27" s="37"/>
    </row>
    <row r="28" spans="1:7" ht="15" customHeight="1">
      <c r="A28" s="19" t="s">
        <v>72</v>
      </c>
      <c r="B28" s="19" t="s">
        <v>68</v>
      </c>
      <c r="C28" s="19" t="s">
        <v>73</v>
      </c>
      <c r="D28" s="35">
        <v>3445</v>
      </c>
      <c r="E28" s="35">
        <v>678.6</v>
      </c>
      <c r="F28" s="41">
        <f t="shared" si="0"/>
        <v>19.69811320754717</v>
      </c>
      <c r="G28" s="35">
        <v>682.5</v>
      </c>
    </row>
    <row r="29" spans="1:7" ht="15" customHeight="1">
      <c r="A29" s="18" t="s">
        <v>92</v>
      </c>
      <c r="B29" s="18" t="s">
        <v>63</v>
      </c>
      <c r="C29" s="18" t="s">
        <v>93</v>
      </c>
      <c r="D29" s="36">
        <f>D30</f>
        <v>6626</v>
      </c>
      <c r="E29" s="36">
        <f t="shared" ref="E29" si="5">E30</f>
        <v>1802.5</v>
      </c>
      <c r="F29" s="34">
        <f t="shared" si="0"/>
        <v>27.20344099003924</v>
      </c>
      <c r="G29" s="36">
        <f t="shared" ref="G29" si="6">G30</f>
        <v>2197.8000000000002</v>
      </c>
    </row>
    <row r="30" spans="1:7">
      <c r="A30" s="19" t="s">
        <v>74</v>
      </c>
      <c r="B30" s="19" t="s">
        <v>63</v>
      </c>
      <c r="C30" s="19" t="s">
        <v>47</v>
      </c>
      <c r="D30" s="35">
        <v>6626</v>
      </c>
      <c r="E30" s="37">
        <v>1802.5</v>
      </c>
      <c r="F30" s="41">
        <f t="shared" si="0"/>
        <v>27.20344099003924</v>
      </c>
      <c r="G30" s="37">
        <v>2197.8000000000002</v>
      </c>
    </row>
    <row r="31" spans="1:7" ht="15" customHeight="1">
      <c r="A31" s="18" t="s">
        <v>77</v>
      </c>
      <c r="B31" s="18" t="s">
        <v>78</v>
      </c>
      <c r="C31" s="18" t="s">
        <v>93</v>
      </c>
      <c r="D31" s="36">
        <f>D32+D33+D34+D35</f>
        <v>8602</v>
      </c>
      <c r="E31" s="36">
        <f t="shared" ref="E31" si="7">E32+E33+E34+E35</f>
        <v>730.69999999999993</v>
      </c>
      <c r="F31" s="34">
        <f t="shared" si="0"/>
        <v>8.4945361543827005</v>
      </c>
      <c r="G31" s="36">
        <f t="shared" ref="G31" si="8">G32+G33+G34+G35</f>
        <v>961.1</v>
      </c>
    </row>
    <row r="32" spans="1:7" ht="12.75" customHeight="1">
      <c r="A32" s="19" t="s">
        <v>79</v>
      </c>
      <c r="B32" s="19" t="s">
        <v>78</v>
      </c>
      <c r="C32" s="19" t="s">
        <v>47</v>
      </c>
      <c r="D32" s="35">
        <v>450</v>
      </c>
      <c r="E32" s="35">
        <v>115.3</v>
      </c>
      <c r="F32" s="41">
        <f t="shared" si="0"/>
        <v>25.622222222222224</v>
      </c>
      <c r="G32" s="35">
        <v>87.5</v>
      </c>
    </row>
    <row r="33" spans="1:7" ht="15.75" customHeight="1">
      <c r="A33" s="19" t="s">
        <v>80</v>
      </c>
      <c r="B33" s="19" t="s">
        <v>78</v>
      </c>
      <c r="C33" s="19" t="s">
        <v>51</v>
      </c>
      <c r="D33" s="35">
        <v>500</v>
      </c>
      <c r="E33" s="35">
        <v>5</v>
      </c>
      <c r="F33" s="41">
        <f t="shared" si="0"/>
        <v>1</v>
      </c>
      <c r="G33" s="35">
        <v>28</v>
      </c>
    </row>
    <row r="34" spans="1:7" ht="12.75" customHeight="1">
      <c r="A34" s="19" t="s">
        <v>81</v>
      </c>
      <c r="B34" s="19" t="s">
        <v>78</v>
      </c>
      <c r="C34" s="19" t="s">
        <v>53</v>
      </c>
      <c r="D34" s="35">
        <v>7097.1</v>
      </c>
      <c r="E34" s="37">
        <v>505.5</v>
      </c>
      <c r="F34" s="41">
        <f t="shared" si="0"/>
        <v>7.1226275520987441</v>
      </c>
      <c r="G34" s="37">
        <v>746.5</v>
      </c>
    </row>
    <row r="35" spans="1:7" ht="30" customHeight="1">
      <c r="A35" s="19" t="s">
        <v>82</v>
      </c>
      <c r="B35" s="19" t="s">
        <v>78</v>
      </c>
      <c r="C35" s="19" t="s">
        <v>55</v>
      </c>
      <c r="D35" s="35">
        <v>554.9</v>
      </c>
      <c r="E35" s="35">
        <v>104.9</v>
      </c>
      <c r="F35" s="41">
        <f t="shared" si="0"/>
        <v>18.904307082357182</v>
      </c>
      <c r="G35" s="35">
        <v>99.1</v>
      </c>
    </row>
    <row r="36" spans="1:7" s="1" customFormat="1" ht="15.75" customHeight="1">
      <c r="A36" s="18" t="s">
        <v>76</v>
      </c>
      <c r="B36" s="18" t="s">
        <v>84</v>
      </c>
      <c r="C36" s="18" t="s">
        <v>93</v>
      </c>
      <c r="D36" s="36">
        <f>D37</f>
        <v>300</v>
      </c>
      <c r="E36" s="36">
        <f t="shared" ref="E36" si="9">E37</f>
        <v>150</v>
      </c>
      <c r="F36" s="34">
        <f t="shared" si="0"/>
        <v>50</v>
      </c>
      <c r="G36" s="36">
        <f t="shared" ref="G36" si="10">G37</f>
        <v>134.5</v>
      </c>
    </row>
    <row r="37" spans="1:7" ht="12" customHeight="1">
      <c r="A37" s="19" t="s">
        <v>94</v>
      </c>
      <c r="B37" s="19" t="s">
        <v>84</v>
      </c>
      <c r="C37" s="19" t="s">
        <v>49</v>
      </c>
      <c r="D37" s="35">
        <v>300</v>
      </c>
      <c r="E37" s="35">
        <v>150</v>
      </c>
      <c r="F37" s="41">
        <f t="shared" si="0"/>
        <v>50</v>
      </c>
      <c r="G37" s="35">
        <v>134.5</v>
      </c>
    </row>
    <row r="38" spans="1:7" s="1" customFormat="1" ht="15.75" customHeight="1">
      <c r="A38" s="18" t="s">
        <v>95</v>
      </c>
      <c r="B38" s="18" t="s">
        <v>57</v>
      </c>
      <c r="C38" s="18" t="s">
        <v>93</v>
      </c>
      <c r="D38" s="36">
        <f>D39</f>
        <v>677</v>
      </c>
      <c r="E38" s="36">
        <f t="shared" ref="E38" si="11">E39</f>
        <v>170.8</v>
      </c>
      <c r="F38" s="34">
        <f t="shared" si="0"/>
        <v>25.228951255539144</v>
      </c>
      <c r="G38" s="36">
        <f t="shared" ref="G38" si="12">G39</f>
        <v>340.3</v>
      </c>
    </row>
    <row r="39" spans="1:7" ht="16.5" customHeight="1">
      <c r="A39" s="19" t="s">
        <v>75</v>
      </c>
      <c r="B39" s="19" t="s">
        <v>57</v>
      </c>
      <c r="C39" s="19" t="s">
        <v>47</v>
      </c>
      <c r="D39" s="35">
        <v>677</v>
      </c>
      <c r="E39" s="35">
        <v>170.8</v>
      </c>
      <c r="F39" s="41">
        <f t="shared" si="0"/>
        <v>25.228951255539144</v>
      </c>
      <c r="G39" s="35">
        <v>340.3</v>
      </c>
    </row>
    <row r="40" spans="1:7" ht="15.75" customHeight="1">
      <c r="A40" s="18" t="s">
        <v>83</v>
      </c>
      <c r="B40" s="18" t="s">
        <v>59</v>
      </c>
      <c r="C40" s="18" t="s">
        <v>93</v>
      </c>
      <c r="D40" s="36">
        <f>D41+D43+D42</f>
        <v>2887.8</v>
      </c>
      <c r="E40" s="36">
        <f>E41+E43+E42</f>
        <v>958.8</v>
      </c>
      <c r="F40" s="34">
        <f t="shared" si="0"/>
        <v>33.201745273218364</v>
      </c>
      <c r="G40" s="36">
        <f>G41+G42</f>
        <v>871.2</v>
      </c>
    </row>
    <row r="41" spans="1:7" ht="16.5" customHeight="1">
      <c r="A41" s="19" t="s">
        <v>85</v>
      </c>
      <c r="B41" s="19" t="s">
        <v>59</v>
      </c>
      <c r="C41" s="19" t="s">
        <v>47</v>
      </c>
      <c r="D41" s="35">
        <v>2647.8</v>
      </c>
      <c r="E41" s="35">
        <v>882.8</v>
      </c>
      <c r="F41" s="41">
        <f t="shared" si="0"/>
        <v>33.340886773925519</v>
      </c>
      <c r="G41" s="35">
        <v>871.2</v>
      </c>
    </row>
    <row r="42" spans="1:7" ht="16.5" customHeight="1">
      <c r="A42" s="19" t="s">
        <v>151</v>
      </c>
      <c r="B42" s="19" t="s">
        <v>59</v>
      </c>
      <c r="C42" s="19" t="s">
        <v>49</v>
      </c>
      <c r="D42" s="35">
        <v>200</v>
      </c>
      <c r="E42" s="35">
        <v>76</v>
      </c>
      <c r="F42" s="41">
        <f t="shared" si="0"/>
        <v>38</v>
      </c>
      <c r="G42" s="35"/>
    </row>
    <row r="43" spans="1:7" ht="25.5" customHeight="1">
      <c r="A43" s="19" t="s">
        <v>109</v>
      </c>
      <c r="B43" s="19" t="s">
        <v>59</v>
      </c>
      <c r="C43" s="19" t="s">
        <v>51</v>
      </c>
      <c r="D43" s="35">
        <v>40</v>
      </c>
      <c r="E43" s="35"/>
      <c r="F43" s="34"/>
      <c r="G43" s="35"/>
    </row>
    <row r="44" spans="1:7" ht="14.25" customHeight="1">
      <c r="A44" s="17" t="s">
        <v>86</v>
      </c>
      <c r="B44" s="18"/>
      <c r="C44" s="18"/>
      <c r="D44" s="36">
        <f>D4+D12+D14+D19+D23+D29+D31+D36+D38+D40</f>
        <v>203851.8</v>
      </c>
      <c r="E44" s="36">
        <f>E4+E12+E14+E19+E23+E29+E31+E36+E38+E40</f>
        <v>42405.9</v>
      </c>
      <c r="F44" s="34">
        <f t="shared" si="0"/>
        <v>20.802318154659417</v>
      </c>
      <c r="G44" s="36">
        <f>G4+G12+G14+G19+G23+G29+G31+G36+G38+G40</f>
        <v>40248.600000000006</v>
      </c>
    </row>
    <row r="45" spans="1:7" ht="12.75" customHeight="1">
      <c r="A45" s="17" t="s">
        <v>87</v>
      </c>
      <c r="B45" s="17"/>
      <c r="C45" s="17"/>
      <c r="D45" s="36">
        <f>'доходы рб 1 кв.'!C46-'расх. рб 1 кв...'!D44</f>
        <v>-4727.1999999999825</v>
      </c>
      <c r="E45" s="36">
        <f>'доходы рб 1 кв.'!D46-'расх. рб 1 кв...'!E44</f>
        <v>3631.9999999999927</v>
      </c>
      <c r="F45" s="33"/>
      <c r="G45" s="38">
        <v>4872.3</v>
      </c>
    </row>
    <row r="46" spans="1:7">
      <c r="A46" s="51" t="s">
        <v>88</v>
      </c>
      <c r="B46" s="51"/>
      <c r="C46" s="51"/>
      <c r="D46" s="51"/>
      <c r="E46" s="51"/>
      <c r="F46" s="51"/>
      <c r="G46" s="31"/>
    </row>
    <row r="47" spans="1:7">
      <c r="A47" s="51"/>
      <c r="B47" s="51"/>
      <c r="C47" s="51"/>
      <c r="D47" s="51"/>
      <c r="E47" s="51"/>
      <c r="F47" s="51"/>
      <c r="G47" s="31"/>
    </row>
    <row r="48" spans="1:7">
      <c r="A48" s="32"/>
      <c r="B48" s="32"/>
      <c r="C48" s="32"/>
      <c r="D48" s="32"/>
      <c r="E48" s="32"/>
      <c r="F48" s="32"/>
      <c r="G48" s="32"/>
    </row>
  </sheetData>
  <mergeCells count="3">
    <mergeCell ref="A1:F2"/>
    <mergeCell ref="A47:F47"/>
    <mergeCell ref="A46:F46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1 кв.</vt:lpstr>
      <vt:lpstr>расх. рб 1 кв...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2019-04-10T14:46:33Z</cp:lastPrinted>
  <dcterms:created xsi:type="dcterms:W3CDTF">2011-04-06T12:51:21Z</dcterms:created>
  <dcterms:modified xsi:type="dcterms:W3CDTF">2019-04-11T07:10:22Z</dcterms:modified>
</cp:coreProperties>
</file>