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/>
  </bookViews>
  <sheets>
    <sheet name="доходы рб 1пол." sheetId="10" r:id="rId1"/>
    <sheet name="расх. рб 1 пол.." sheetId="6" r:id="rId2"/>
  </sheets>
  <calcPr calcId="124519"/>
</workbook>
</file>

<file path=xl/calcChain.xml><?xml version="1.0" encoding="utf-8"?>
<calcChain xmlns="http://schemas.openxmlformats.org/spreadsheetml/2006/main">
  <c r="G40" i="6"/>
  <c r="G38"/>
  <c r="G36"/>
  <c r="G31"/>
  <c r="G29"/>
  <c r="G23"/>
  <c r="G19"/>
  <c r="G14"/>
  <c r="G12"/>
  <c r="F8"/>
  <c r="F15" i="10"/>
  <c r="F10"/>
  <c r="F8"/>
  <c r="E37"/>
  <c r="F37"/>
  <c r="D37"/>
  <c r="C37"/>
  <c r="D48"/>
  <c r="E48" s="1"/>
  <c r="F48"/>
  <c r="C48"/>
  <c r="E45"/>
  <c r="D27" l="1"/>
  <c r="F27"/>
  <c r="C27"/>
  <c r="E27" l="1"/>
  <c r="E51" l="1"/>
  <c r="E49"/>
  <c r="E47"/>
  <c r="E46"/>
  <c r="E44"/>
  <c r="E43"/>
  <c r="E42"/>
  <c r="E41"/>
  <c r="E40"/>
  <c r="E39"/>
  <c r="E38"/>
  <c r="E36"/>
  <c r="E26"/>
  <c r="E25"/>
  <c r="F24"/>
  <c r="F23" s="1"/>
  <c r="F22" s="1"/>
  <c r="D24"/>
  <c r="C24"/>
  <c r="C23"/>
  <c r="C22"/>
  <c r="E20"/>
  <c r="E19"/>
  <c r="E18"/>
  <c r="E17"/>
  <c r="E16"/>
  <c r="D15"/>
  <c r="C15"/>
  <c r="E14"/>
  <c r="E13"/>
  <c r="E12"/>
  <c r="E11"/>
  <c r="D10"/>
  <c r="C10"/>
  <c r="E9"/>
  <c r="D8"/>
  <c r="C8"/>
  <c r="E7"/>
  <c r="F6"/>
  <c r="F5" s="1"/>
  <c r="F4" s="1"/>
  <c r="D6"/>
  <c r="E6" s="1"/>
  <c r="C6"/>
  <c r="C5"/>
  <c r="C4"/>
  <c r="F42" i="6"/>
  <c r="F41"/>
  <c r="E40"/>
  <c r="D40"/>
  <c r="E38"/>
  <c r="D38"/>
  <c r="F37"/>
  <c r="E36"/>
  <c r="F36" s="1"/>
  <c r="D36"/>
  <c r="F35"/>
  <c r="F34"/>
  <c r="F33"/>
  <c r="F32"/>
  <c r="E31"/>
  <c r="D31"/>
  <c r="F30"/>
  <c r="E29"/>
  <c r="D29"/>
  <c r="F28"/>
  <c r="F27"/>
  <c r="F25"/>
  <c r="F24"/>
  <c r="E23"/>
  <c r="D23"/>
  <c r="F22"/>
  <c r="F21"/>
  <c r="F20"/>
  <c r="E19"/>
  <c r="F19" s="1"/>
  <c r="D19"/>
  <c r="F18"/>
  <c r="F16"/>
  <c r="E14"/>
  <c r="D14"/>
  <c r="F13"/>
  <c r="E12"/>
  <c r="D12"/>
  <c r="F11"/>
  <c r="F10"/>
  <c r="F9"/>
  <c r="F7"/>
  <c r="F6"/>
  <c r="F5"/>
  <c r="G4"/>
  <c r="G44" s="1"/>
  <c r="E4"/>
  <c r="D4"/>
  <c r="D44" l="1"/>
  <c r="F40"/>
  <c r="F31"/>
  <c r="F29"/>
  <c r="F23"/>
  <c r="F14"/>
  <c r="E44"/>
  <c r="F12"/>
  <c r="C53" i="10"/>
  <c r="E15"/>
  <c r="E10"/>
  <c r="F53"/>
  <c r="E24"/>
  <c r="D23"/>
  <c r="E8"/>
  <c r="D5"/>
  <c r="F4" i="6"/>
  <c r="F44" l="1"/>
  <c r="E23" i="10"/>
  <c r="D22"/>
  <c r="E22" s="1"/>
  <c r="E5"/>
  <c r="D4"/>
  <c r="D53" l="1"/>
  <c r="E53" s="1"/>
  <c r="E4"/>
</calcChain>
</file>

<file path=xl/sharedStrings.xml><?xml version="1.0" encoding="utf-8"?>
<sst xmlns="http://schemas.openxmlformats.org/spreadsheetml/2006/main" count="233" uniqueCount="167">
  <si>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</si>
  <si>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</si>
  <si>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</si>
  <si>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</si>
  <si>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</si>
  <si>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</si>
  <si>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</si>
  <si>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</si>
  <si>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</si>
  <si>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</si>
  <si>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</si>
  <si>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</si>
  <si>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</si>
  <si>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</si>
  <si>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</si>
  <si>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</si>
  <si>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</si>
  <si>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</si>
  <si>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</si>
  <si>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</si>
  <si>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</si>
  <si>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</si>
  <si>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</si>
  <si>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</si>
  <si>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</si>
  <si>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</si>
  <si>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</si>
  <si>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</si>
  <si>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</si>
  <si>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</si>
  <si>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</si>
  <si>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</si>
  <si>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</si>
  <si>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</si>
  <si>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</si>
  <si>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</si>
  <si>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</si>
  <si>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</si>
  <si>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</si>
  <si>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</si>
  <si>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</si>
  <si>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</si>
  <si>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</si>
  <si>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</si>
  <si>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</si>
  <si>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</si>
  <si>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</si>
  <si>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</si>
  <si>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</si>
  <si>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</si>
  <si>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</si>
  <si>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</si>
  <si>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</si>
  <si>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</si>
  <si>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</si>
  <si>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</si>
  <si>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</si>
  <si>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</si>
  <si>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</si>
  <si>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</si>
  <si>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</si>
  <si>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</si>
  <si>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</si>
  <si>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</si>
  <si>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</si>
  <si>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</si>
  <si>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</si>
  <si>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</si>
  <si>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</si>
  <si>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</si>
  <si>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</si>
  <si>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</si>
  <si>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</si>
  <si>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</si>
  <si>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</si>
  <si>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</si>
  <si>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</si>
  <si>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</si>
  <si>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</si>
  <si>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</si>
  <si>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</si>
  <si>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</si>
  <si>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</si>
  <si>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</si>
  <si>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</si>
  <si>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</si>
  <si>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</si>
  <si>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</si>
  <si>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</si>
  <si>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</si>
  <si>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</si>
  <si>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</si>
  <si>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</si>
  <si>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</si>
  <si>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</si>
  <si>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</si>
  <si>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</si>
  <si>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</si>
  <si>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</si>
  <si>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</si>
  <si>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</si>
  <si>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</si>
  <si>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</si>
  <si>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</si>
  <si>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</si>
  <si>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</si>
  <si>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</si>
  <si>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</si>
  <si>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</si>
  <si>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</si>
  <si>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</si>
  <si>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</si>
  <si>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</si>
  <si>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</si>
  <si>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</si>
  <si>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</si>
  <si>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</si>
  <si>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</si>
  <si>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</si>
  <si>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</si>
  <si>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</si>
  <si>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</si>
  <si>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</si>
  <si>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</si>
  <si>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</si>
  <si>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</si>
  <si>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</si>
  <si>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</si>
  <si>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</si>
  <si>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</si>
  <si>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</si>
  <si>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</si>
  <si>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</si>
  <si>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</si>
  <si>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</si>
  <si>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</si>
  <si>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</si>
  <si>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</si>
  <si>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</si>
  <si>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Сельское хозяйство</t>
  </si>
  <si>
    <t>Благоустройство</t>
  </si>
  <si>
    <t>1 17 00000 00 0000 000</t>
  </si>
  <si>
    <t>Прочие неналоговые доходы</t>
  </si>
  <si>
    <t>2 02 20077 00 0000 151</t>
  </si>
  <si>
    <t>Субсидии на софинансирование капитальных вложений в объекты государственной (муниципальной) собственности</t>
  </si>
  <si>
    <t>Иные дотации</t>
  </si>
  <si>
    <t>2 02 25497 00 0000 151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</si>
  <si>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</si>
  <si>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</si>
  <si>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2 02 25097 00 0000 151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</si>
  <si>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</si>
  <si>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 погибших при защите Отечества на 2019-2024 годы"</t>
  </si>
  <si>
    <t>2 02 25519 00 0000 151</t>
  </si>
  <si>
    <t>2 02 25567 00 0000 151</t>
  </si>
  <si>
    <t>Субсидии бюджетам на обеспечение устойчивого развития сельских территорий</t>
  </si>
  <si>
    <t>Исполнение районного бюджета по доходам на 1.07.2020 года</t>
  </si>
  <si>
    <t>Исполнено на 1.07.2020г.</t>
  </si>
  <si>
    <t>Исполнение бюджетных ассигнований на 1.07.2020 г. по расходам  районного бюджета</t>
  </si>
  <si>
    <t>Исполнено на 1.07.2019г.</t>
  </si>
  <si>
    <t>Исполне  но на 1.07.2019г.</t>
  </si>
  <si>
    <t>2 02 25299 00 0000 151</t>
  </si>
  <si>
    <t>2 02 25491 00 0000 151</t>
  </si>
  <si>
    <t>Субсидии бюджетам на создание в образовательных организациях различных типов для реализации дополнительных общеразвивающих программ всех направлений</t>
  </si>
  <si>
    <t>2 02 35135 00 0000 151</t>
  </si>
  <si>
    <t>Субвенции бюджетам на обеспечение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</si>
  <si>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2 02 45303 00 0000 151</t>
  </si>
  <si>
    <t>Межбюджетные трансферты 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</si>
</sst>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46" workbookViewId="0">
      <selection activeCell="F53" sqref="F53"/>
    </sheetView>
  </sheetViews>
  <sheetFormatPr defaultRowHeight="15"/>
  <cols>
    <col min="1" max="1" width="19.7109375" customWidth="1"/>
    <col min="2" max="2" width="33.7109375" customWidth="1"/>
    <col min="3" max="3" width="10.28515625" customWidth="1"/>
    <col min="4" max="4" width="9.140625" customWidth="1"/>
    <col min="5" max="5" width="7.85546875" customWidth="1"/>
    <col min="6" max="6" width="9" customWidth="1"/>
  </cols>
  <sheetData>
    <row r="1" spans="1:6" ht="15.75">
      <c r="A1" s="42" t="s">
        <v>155</v>
      </c>
      <c r="B1" s="42"/>
      <c r="C1" s="42"/>
      <c r="D1" s="42"/>
      <c r="E1" s="43"/>
      <c r="F1" s="30"/>
    </row>
    <row r="2" spans="1:6" ht="15" customHeight="1">
      <c r="A2" s="44"/>
      <c r="B2" s="44"/>
      <c r="C2" s="40" t="s">
        <v>0</v>
      </c>
      <c r="D2" s="40" t="s">
        <v>156</v>
      </c>
      <c r="E2" s="46" t="s">
        <v>130</v>
      </c>
      <c r="F2" s="40" t="s">
        <v>159</v>
      </c>
    </row>
    <row r="3" spans="1:6" ht="47.25" customHeight="1">
      <c r="A3" s="45"/>
      <c r="B3" s="45"/>
      <c r="C3" s="41"/>
      <c r="D3" s="41"/>
      <c r="E3" s="46"/>
      <c r="F3" s="41"/>
    </row>
    <row r="4" spans="1:6">
      <c r="A4" s="5" t="s">
        <v>1</v>
      </c>
      <c r="B4" s="6" t="s">
        <v>2</v>
      </c>
      <c r="C4" s="3">
        <f>C5+C15</f>
        <v>84850.8</v>
      </c>
      <c r="D4" s="3">
        <f>D5+D15</f>
        <v>44255.799999999996</v>
      </c>
      <c r="E4" s="7">
        <f t="shared" ref="E4:E53" si="0">D4/C4*100</f>
        <v>52.157198282161154</v>
      </c>
      <c r="F4" s="3">
        <f>F5+F15</f>
        <v>35236.6</v>
      </c>
    </row>
    <row r="5" spans="1:6">
      <c r="A5" s="5"/>
      <c r="B5" s="6" t="s">
        <v>3</v>
      </c>
      <c r="C5" s="3">
        <f>C6+C10+C14+C8</f>
        <v>64338.8</v>
      </c>
      <c r="D5" s="3">
        <f>D6+D10+D14+D8</f>
        <v>32003.199999999997</v>
      </c>
      <c r="E5" s="7">
        <f t="shared" si="0"/>
        <v>49.741679981597414</v>
      </c>
      <c r="F5" s="3">
        <f>F6+F10+F14+F8</f>
        <v>27864.399999999998</v>
      </c>
    </row>
    <row r="6" spans="1:6">
      <c r="A6" s="5" t="s">
        <v>4</v>
      </c>
      <c r="B6" s="8" t="s">
        <v>5</v>
      </c>
      <c r="C6" s="3">
        <f>C7</f>
        <v>53603</v>
      </c>
      <c r="D6" s="3">
        <f t="shared" ref="D6:F6" si="1">D7</f>
        <v>26577.200000000001</v>
      </c>
      <c r="E6" s="7">
        <f t="shared" si="0"/>
        <v>49.581553271272135</v>
      </c>
      <c r="F6" s="3">
        <f t="shared" si="1"/>
        <v>22494.799999999999</v>
      </c>
    </row>
    <row r="7" spans="1:6">
      <c r="A7" s="9" t="s">
        <v>6</v>
      </c>
      <c r="B7" s="10" t="s">
        <v>7</v>
      </c>
      <c r="C7" s="11">
        <v>53603</v>
      </c>
      <c r="D7" s="11">
        <v>26577.200000000001</v>
      </c>
      <c r="E7" s="7">
        <f t="shared" si="0"/>
        <v>49.581553271272135</v>
      </c>
      <c r="F7" s="11">
        <v>22494.799999999999</v>
      </c>
    </row>
    <row r="8" spans="1:6" ht="39" thickBot="1">
      <c r="A8" s="5" t="s">
        <v>105</v>
      </c>
      <c r="B8" s="21" t="s">
        <v>106</v>
      </c>
      <c r="C8" s="11">
        <f>C9</f>
        <v>5685.8</v>
      </c>
      <c r="D8" s="11">
        <f t="shared" ref="D8" si="2">D9</f>
        <v>2247.6</v>
      </c>
      <c r="E8" s="7">
        <f t="shared" si="0"/>
        <v>39.530057335819059</v>
      </c>
      <c r="F8" s="11">
        <f t="shared" ref="F8" si="3">F9</f>
        <v>2585.3000000000002</v>
      </c>
    </row>
    <row r="9" spans="1:6" ht="39" thickBot="1">
      <c r="A9" s="37" t="s">
        <v>108</v>
      </c>
      <c r="B9" s="22" t="s">
        <v>107</v>
      </c>
      <c r="C9" s="24">
        <v>5685.8</v>
      </c>
      <c r="D9" s="11">
        <v>2247.6</v>
      </c>
      <c r="E9" s="7">
        <f t="shared" si="0"/>
        <v>39.530057335819059</v>
      </c>
      <c r="F9" s="11">
        <v>2585.3000000000002</v>
      </c>
    </row>
    <row r="10" spans="1:6">
      <c r="A10" s="5" t="s">
        <v>8</v>
      </c>
      <c r="B10" s="8" t="s">
        <v>9</v>
      </c>
      <c r="C10" s="25">
        <f>C11+C12+C13</f>
        <v>4440</v>
      </c>
      <c r="D10" s="25">
        <f t="shared" ref="D10" si="4">D11+D12+D13</f>
        <v>2697.8999999999996</v>
      </c>
      <c r="E10" s="7">
        <f t="shared" si="0"/>
        <v>60.763513513513502</v>
      </c>
      <c r="F10" s="25">
        <f t="shared" ref="F10" si="5">F11+F12+F13</f>
        <v>2466.6</v>
      </c>
    </row>
    <row r="11" spans="1:6" ht="32.25" customHeight="1">
      <c r="A11" s="9" t="s">
        <v>10</v>
      </c>
      <c r="B11" s="12" t="s">
        <v>11</v>
      </c>
      <c r="C11" s="11">
        <v>3600</v>
      </c>
      <c r="D11" s="11">
        <v>1848.6</v>
      </c>
      <c r="E11" s="7">
        <f t="shared" si="0"/>
        <v>51.349999999999994</v>
      </c>
      <c r="F11" s="11">
        <v>1702</v>
      </c>
    </row>
    <row r="12" spans="1:6" ht="15" customHeight="1">
      <c r="A12" s="9" t="s">
        <v>12</v>
      </c>
      <c r="B12" s="12" t="s">
        <v>13</v>
      </c>
      <c r="C12" s="11">
        <v>770</v>
      </c>
      <c r="D12" s="11">
        <v>823.6</v>
      </c>
      <c r="E12" s="7">
        <f t="shared" si="0"/>
        <v>106.96103896103897</v>
      </c>
      <c r="F12" s="11">
        <v>683.2</v>
      </c>
    </row>
    <row r="13" spans="1:6" ht="38.25" customHeight="1">
      <c r="A13" s="9" t="s">
        <v>112</v>
      </c>
      <c r="B13" s="12" t="s">
        <v>113</v>
      </c>
      <c r="C13" s="11">
        <v>70</v>
      </c>
      <c r="D13" s="11">
        <v>25.7</v>
      </c>
      <c r="E13" s="7">
        <f t="shared" si="0"/>
        <v>36.714285714285715</v>
      </c>
      <c r="F13" s="11">
        <v>81.400000000000006</v>
      </c>
    </row>
    <row r="14" spans="1:6" ht="18" customHeight="1">
      <c r="A14" s="5" t="s">
        <v>14</v>
      </c>
      <c r="B14" s="4" t="s">
        <v>15</v>
      </c>
      <c r="C14" s="3">
        <v>610</v>
      </c>
      <c r="D14" s="3">
        <v>480.5</v>
      </c>
      <c r="E14" s="7">
        <f t="shared" si="0"/>
        <v>78.770491803278688</v>
      </c>
      <c r="F14" s="3">
        <v>317.7</v>
      </c>
    </row>
    <row r="15" spans="1:6" ht="14.25" customHeight="1">
      <c r="A15" s="5"/>
      <c r="B15" s="4" t="s">
        <v>16</v>
      </c>
      <c r="C15" s="3">
        <f>C16+C17+C18+C19+C20</f>
        <v>20512</v>
      </c>
      <c r="D15" s="3">
        <f>D16+D17+D18+D19+D20+D21</f>
        <v>12252.6</v>
      </c>
      <c r="E15" s="7">
        <f t="shared" si="0"/>
        <v>59.7338143525741</v>
      </c>
      <c r="F15" s="3">
        <f>F16+F17+F18+F19+F20+F21</f>
        <v>7372.2</v>
      </c>
    </row>
    <row r="16" spans="1:6" ht="39.75" customHeight="1">
      <c r="A16" s="5" t="s">
        <v>17</v>
      </c>
      <c r="B16" s="4" t="s">
        <v>18</v>
      </c>
      <c r="C16" s="3">
        <v>10100</v>
      </c>
      <c r="D16" s="3">
        <v>9350.5</v>
      </c>
      <c r="E16" s="7">
        <f t="shared" si="0"/>
        <v>92.579207920792086</v>
      </c>
      <c r="F16" s="3">
        <v>2395.5</v>
      </c>
    </row>
    <row r="17" spans="1:6" ht="33" customHeight="1">
      <c r="A17" s="5" t="s">
        <v>19</v>
      </c>
      <c r="B17" s="4" t="s">
        <v>20</v>
      </c>
      <c r="C17" s="3">
        <v>10</v>
      </c>
      <c r="D17" s="3">
        <v>4.0999999999999996</v>
      </c>
      <c r="E17" s="7">
        <f t="shared" si="0"/>
        <v>41</v>
      </c>
      <c r="F17" s="3">
        <v>7.6</v>
      </c>
    </row>
    <row r="18" spans="1:6" ht="27" customHeight="1">
      <c r="A18" s="5" t="s">
        <v>21</v>
      </c>
      <c r="B18" s="4" t="s">
        <v>22</v>
      </c>
      <c r="C18" s="3">
        <v>9800</v>
      </c>
      <c r="D18" s="3">
        <v>2697.5</v>
      </c>
      <c r="E18" s="7">
        <f t="shared" si="0"/>
        <v>27.525510204081634</v>
      </c>
      <c r="F18" s="3">
        <v>4659.3</v>
      </c>
    </row>
    <row r="19" spans="1:6" ht="17.25" customHeight="1">
      <c r="A19" s="5" t="s">
        <v>23</v>
      </c>
      <c r="B19" s="4" t="s">
        <v>24</v>
      </c>
      <c r="C19" s="3">
        <v>2</v>
      </c>
      <c r="D19" s="3"/>
      <c r="E19" s="7">
        <f t="shared" si="0"/>
        <v>0</v>
      </c>
      <c r="F19" s="3">
        <v>1.8</v>
      </c>
    </row>
    <row r="20" spans="1:6" ht="20.25" customHeight="1">
      <c r="A20" s="5" t="s">
        <v>25</v>
      </c>
      <c r="B20" s="4" t="s">
        <v>26</v>
      </c>
      <c r="C20" s="3">
        <v>600</v>
      </c>
      <c r="D20" s="3">
        <v>197.2</v>
      </c>
      <c r="E20" s="7">
        <f t="shared" si="0"/>
        <v>32.866666666666667</v>
      </c>
      <c r="F20" s="3">
        <v>268.5</v>
      </c>
    </row>
    <row r="21" spans="1:6" ht="20.25" customHeight="1">
      <c r="A21" s="5" t="s">
        <v>141</v>
      </c>
      <c r="B21" s="4" t="s">
        <v>142</v>
      </c>
      <c r="C21" s="3"/>
      <c r="D21" s="3">
        <v>3.3</v>
      </c>
      <c r="E21" s="7"/>
      <c r="F21" s="3">
        <v>39.5</v>
      </c>
    </row>
    <row r="22" spans="1:6" ht="19.5" customHeight="1">
      <c r="A22" s="13" t="s">
        <v>101</v>
      </c>
      <c r="B22" s="4" t="s">
        <v>102</v>
      </c>
      <c r="C22" s="3">
        <f>C23</f>
        <v>141399</v>
      </c>
      <c r="D22" s="3">
        <f>D23+D52</f>
        <v>81203.8</v>
      </c>
      <c r="E22" s="7">
        <f t="shared" si="0"/>
        <v>57.42883613038282</v>
      </c>
      <c r="F22" s="3">
        <f>F23+F52</f>
        <v>73952.600000000006</v>
      </c>
    </row>
    <row r="23" spans="1:6" s="2" customFormat="1" ht="29.25" customHeight="1">
      <c r="A23" s="5" t="s">
        <v>27</v>
      </c>
      <c r="B23" s="4" t="s">
        <v>100</v>
      </c>
      <c r="C23" s="3">
        <f>C24+C27+C37+C48</f>
        <v>141399</v>
      </c>
      <c r="D23" s="3">
        <f>D24+D27+D37+D48</f>
        <v>81203.8</v>
      </c>
      <c r="E23" s="7">
        <f t="shared" si="0"/>
        <v>57.42883613038282</v>
      </c>
      <c r="F23" s="3">
        <f>F24+F27+F37+F48</f>
        <v>73944.800000000003</v>
      </c>
    </row>
    <row r="24" spans="1:6" ht="38.25" customHeight="1">
      <c r="A24" s="13" t="s">
        <v>114</v>
      </c>
      <c r="B24" s="14" t="s">
        <v>28</v>
      </c>
      <c r="C24" s="15">
        <f>C25+C26</f>
        <v>17668.8</v>
      </c>
      <c r="D24" s="15">
        <f>D25+D26</f>
        <v>9584.9</v>
      </c>
      <c r="E24" s="7">
        <f t="shared" si="0"/>
        <v>54.247600289776329</v>
      </c>
      <c r="F24" s="15">
        <f>F25+F26</f>
        <v>9712.2999999999993</v>
      </c>
    </row>
    <row r="25" spans="1:6" ht="28.5" customHeight="1">
      <c r="A25" s="9" t="s">
        <v>115</v>
      </c>
      <c r="B25" s="12" t="s">
        <v>29</v>
      </c>
      <c r="C25" s="11">
        <v>12102</v>
      </c>
      <c r="D25" s="11">
        <v>7059.5</v>
      </c>
      <c r="E25" s="7">
        <f t="shared" si="0"/>
        <v>58.333333333333336</v>
      </c>
      <c r="F25" s="11">
        <v>7657.3</v>
      </c>
    </row>
    <row r="26" spans="1:6" ht="44.25" customHeight="1">
      <c r="A26" s="9" t="s">
        <v>131</v>
      </c>
      <c r="B26" s="12" t="s">
        <v>104</v>
      </c>
      <c r="C26" s="11">
        <v>5566.8</v>
      </c>
      <c r="D26" s="11">
        <v>2525.4</v>
      </c>
      <c r="E26" s="7">
        <f t="shared" si="0"/>
        <v>45.365380469928866</v>
      </c>
      <c r="F26" s="11">
        <v>2055</v>
      </c>
    </row>
    <row r="27" spans="1:6" ht="25.5" customHeight="1">
      <c r="A27" s="13" t="s">
        <v>116</v>
      </c>
      <c r="B27" s="14" t="s">
        <v>30</v>
      </c>
      <c r="C27" s="15">
        <f>C36+C29+C28+C33+C30+C31+C34+C35+C32</f>
        <v>14725.6</v>
      </c>
      <c r="D27" s="15">
        <f t="shared" ref="D27:F27" si="6">D36+D29+D28+D33+D30+D31+D34+D35+D32</f>
        <v>1787.1</v>
      </c>
      <c r="E27" s="7">
        <f t="shared" si="0"/>
        <v>12.136008040419405</v>
      </c>
      <c r="F27" s="15">
        <f t="shared" si="6"/>
        <v>1849.8</v>
      </c>
    </row>
    <row r="28" spans="1:6" ht="57.75" customHeight="1">
      <c r="A28" s="9" t="s">
        <v>143</v>
      </c>
      <c r="B28" s="12" t="s">
        <v>144</v>
      </c>
      <c r="C28" s="11"/>
      <c r="D28" s="11"/>
      <c r="E28" s="36"/>
      <c r="F28" s="11"/>
    </row>
    <row r="29" spans="1:6" ht="54" customHeight="1">
      <c r="A29" s="9" t="s">
        <v>133</v>
      </c>
      <c r="B29" s="12" t="s">
        <v>134</v>
      </c>
      <c r="C29" s="11">
        <v>7000</v>
      </c>
      <c r="D29" s="11"/>
      <c r="E29" s="36"/>
      <c r="F29" s="11"/>
    </row>
    <row r="30" spans="1:6" ht="75" customHeight="1">
      <c r="A30" s="9" t="s">
        <v>149</v>
      </c>
      <c r="B30" s="12" t="s">
        <v>150</v>
      </c>
      <c r="C30" s="11">
        <v>2700</v>
      </c>
      <c r="D30" s="11"/>
      <c r="E30" s="36"/>
      <c r="F30" s="11"/>
    </row>
    <row r="31" spans="1:6" ht="91.5" customHeight="1">
      <c r="A31" s="9" t="s">
        <v>160</v>
      </c>
      <c r="B31" s="12" t="s">
        <v>151</v>
      </c>
      <c r="C31" s="11">
        <v>249.7</v>
      </c>
      <c r="D31" s="11"/>
      <c r="E31" s="36"/>
      <c r="F31" s="11"/>
    </row>
    <row r="32" spans="1:6" ht="91.5" customHeight="1">
      <c r="A32" s="9" t="s">
        <v>161</v>
      </c>
      <c r="B32" s="12" t="s">
        <v>162</v>
      </c>
      <c r="C32" s="11">
        <v>661.2</v>
      </c>
      <c r="D32" s="11"/>
      <c r="E32" s="36"/>
      <c r="F32" s="11"/>
    </row>
    <row r="33" spans="1:6" ht="46.5" customHeight="1">
      <c r="A33" s="9" t="s">
        <v>146</v>
      </c>
      <c r="B33" s="12" t="s">
        <v>147</v>
      </c>
      <c r="C33" s="11">
        <v>304.39999999999998</v>
      </c>
      <c r="D33" s="11">
        <v>148.6</v>
      </c>
      <c r="E33" s="36"/>
      <c r="F33" s="11"/>
    </row>
    <row r="34" spans="1:6" ht="30.75" customHeight="1">
      <c r="A34" s="9" t="s">
        <v>152</v>
      </c>
      <c r="B34" s="12" t="s">
        <v>148</v>
      </c>
      <c r="C34" s="11">
        <v>105.3</v>
      </c>
      <c r="D34" s="11">
        <v>105.3</v>
      </c>
      <c r="E34" s="36"/>
      <c r="F34" s="11"/>
    </row>
    <row r="35" spans="1:6" ht="45.75" customHeight="1">
      <c r="A35" s="9" t="s">
        <v>153</v>
      </c>
      <c r="B35" s="12" t="s">
        <v>154</v>
      </c>
      <c r="C35" s="11">
        <v>700</v>
      </c>
      <c r="D35" s="11"/>
      <c r="E35" s="36"/>
      <c r="F35" s="11"/>
    </row>
    <row r="36" spans="1:6" ht="14.25" customHeight="1">
      <c r="A36" s="9" t="s">
        <v>117</v>
      </c>
      <c r="B36" s="12" t="s">
        <v>31</v>
      </c>
      <c r="C36" s="11">
        <v>3005</v>
      </c>
      <c r="D36" s="11">
        <v>1533.2</v>
      </c>
      <c r="E36" s="7">
        <f t="shared" si="0"/>
        <v>51.021630615640603</v>
      </c>
      <c r="F36" s="11">
        <v>1849.8</v>
      </c>
    </row>
    <row r="37" spans="1:6" ht="42" customHeight="1">
      <c r="A37" s="13" t="s">
        <v>118</v>
      </c>
      <c r="B37" s="14" t="s">
        <v>32</v>
      </c>
      <c r="C37" s="15">
        <f>C38+C39+C40+C41+C42+C43+C46+C47+C44+C45</f>
        <v>105038.99999999999</v>
      </c>
      <c r="D37" s="15">
        <f>D38+D39+D40+D41+D42+D43+D46+D47+D44+D45</f>
        <v>69174.7</v>
      </c>
      <c r="E37" s="7">
        <f t="shared" si="0"/>
        <v>65.856205790230305</v>
      </c>
      <c r="F37" s="15">
        <f>F38+F39+F40+F41+F42+F43+F46+F47+F44+F45</f>
        <v>61661.599999999999</v>
      </c>
    </row>
    <row r="38" spans="1:6" ht="24.75" customHeight="1">
      <c r="A38" s="9" t="s">
        <v>119</v>
      </c>
      <c r="B38" s="12" t="s">
        <v>35</v>
      </c>
      <c r="C38" s="11">
        <v>1641.9</v>
      </c>
      <c r="D38" s="11">
        <v>1130.7</v>
      </c>
      <c r="E38" s="7">
        <f t="shared" si="0"/>
        <v>68.865338936597837</v>
      </c>
      <c r="F38" s="11">
        <v>1134.5999999999999</v>
      </c>
    </row>
    <row r="39" spans="1:6" ht="25.5" customHeight="1">
      <c r="A39" s="9" t="s">
        <v>120</v>
      </c>
      <c r="B39" s="12" t="s">
        <v>36</v>
      </c>
      <c r="C39" s="11">
        <v>4422.3</v>
      </c>
      <c r="D39" s="11">
        <v>3001.2</v>
      </c>
      <c r="E39" s="7">
        <f t="shared" si="0"/>
        <v>67.865138050335787</v>
      </c>
      <c r="F39" s="11">
        <v>2322.6999999999998</v>
      </c>
    </row>
    <row r="40" spans="1:6" ht="36.75" customHeight="1">
      <c r="A40" s="9" t="s">
        <v>121</v>
      </c>
      <c r="B40" s="12" t="s">
        <v>37</v>
      </c>
      <c r="C40" s="11">
        <v>3568.8</v>
      </c>
      <c r="D40" s="11">
        <v>1192.9000000000001</v>
      </c>
      <c r="E40" s="7">
        <f t="shared" si="0"/>
        <v>33.425801389822915</v>
      </c>
      <c r="F40" s="11">
        <v>1296.0999999999999</v>
      </c>
    </row>
    <row r="41" spans="1:6" ht="42" customHeight="1" thickBot="1">
      <c r="A41" s="9" t="s">
        <v>122</v>
      </c>
      <c r="B41" s="12" t="s">
        <v>38</v>
      </c>
      <c r="C41" s="11">
        <v>709.2</v>
      </c>
      <c r="D41" s="11">
        <v>204.3</v>
      </c>
      <c r="E41" s="7">
        <f t="shared" si="0"/>
        <v>28.80710659898477</v>
      </c>
      <c r="F41" s="11">
        <v>381</v>
      </c>
    </row>
    <row r="42" spans="1:6" ht="67.5" customHeight="1" thickBot="1">
      <c r="A42" s="9" t="s">
        <v>123</v>
      </c>
      <c r="B42" s="20" t="s">
        <v>137</v>
      </c>
      <c r="C42" s="11">
        <v>3153.5</v>
      </c>
      <c r="D42" s="11">
        <v>1023.3</v>
      </c>
      <c r="E42" s="7">
        <f t="shared" si="0"/>
        <v>32.449659108926589</v>
      </c>
      <c r="F42" s="11"/>
    </row>
    <row r="43" spans="1:6" ht="24.75" customHeight="1">
      <c r="A43" s="9" t="s">
        <v>124</v>
      </c>
      <c r="B43" s="12" t="s">
        <v>33</v>
      </c>
      <c r="C43" s="11">
        <v>899.2</v>
      </c>
      <c r="D43" s="11">
        <v>449.6</v>
      </c>
      <c r="E43" s="7">
        <f t="shared" si="0"/>
        <v>50</v>
      </c>
      <c r="F43" s="11">
        <v>441.1</v>
      </c>
    </row>
    <row r="44" spans="1:6" ht="82.5" customHeight="1">
      <c r="A44" s="9" t="s">
        <v>136</v>
      </c>
      <c r="B44" s="12" t="s">
        <v>138</v>
      </c>
      <c r="C44" s="11">
        <v>3</v>
      </c>
      <c r="D44" s="11">
        <v>3</v>
      </c>
      <c r="E44" s="7">
        <f t="shared" si="0"/>
        <v>100</v>
      </c>
      <c r="F44" s="11">
        <v>4</v>
      </c>
    </row>
    <row r="45" spans="1:6" ht="54.75" customHeight="1">
      <c r="A45" s="9" t="s">
        <v>163</v>
      </c>
      <c r="B45" s="12" t="s">
        <v>164</v>
      </c>
      <c r="C45" s="11">
        <v>579.20000000000005</v>
      </c>
      <c r="D45" s="11"/>
      <c r="E45" s="7">
        <f t="shared" si="0"/>
        <v>0</v>
      </c>
      <c r="F45" s="11"/>
    </row>
    <row r="46" spans="1:6" ht="54.75" customHeight="1">
      <c r="A46" s="9" t="s">
        <v>125</v>
      </c>
      <c r="B46" s="12" t="s">
        <v>34</v>
      </c>
      <c r="C46" s="11">
        <v>181.5</v>
      </c>
      <c r="D46" s="11"/>
      <c r="E46" s="7">
        <f t="shared" si="0"/>
        <v>0</v>
      </c>
      <c r="F46" s="11">
        <v>51</v>
      </c>
    </row>
    <row r="47" spans="1:6">
      <c r="A47" s="9" t="s">
        <v>126</v>
      </c>
      <c r="B47" s="12" t="s">
        <v>39</v>
      </c>
      <c r="C47" s="11">
        <v>89880.4</v>
      </c>
      <c r="D47" s="11">
        <v>62169.7</v>
      </c>
      <c r="E47" s="7">
        <f t="shared" si="0"/>
        <v>69.169362842176938</v>
      </c>
      <c r="F47" s="11">
        <v>56031.1</v>
      </c>
    </row>
    <row r="48" spans="1:6" ht="14.25" customHeight="1">
      <c r="A48" s="13" t="s">
        <v>132</v>
      </c>
      <c r="B48" s="14" t="s">
        <v>40</v>
      </c>
      <c r="C48" s="15">
        <f>C49+C51+C50</f>
        <v>3965.6</v>
      </c>
      <c r="D48" s="15">
        <f t="shared" ref="D48:F48" si="7">D49+D51+D50</f>
        <v>657.1</v>
      </c>
      <c r="E48" s="7">
        <f t="shared" si="0"/>
        <v>16.570002017349204</v>
      </c>
      <c r="F48" s="15">
        <f t="shared" si="7"/>
        <v>721.1</v>
      </c>
    </row>
    <row r="49" spans="1:6" s="2" customFormat="1" ht="78" customHeight="1">
      <c r="A49" s="9" t="s">
        <v>127</v>
      </c>
      <c r="B49" s="12" t="s">
        <v>98</v>
      </c>
      <c r="C49" s="11">
        <v>639.6</v>
      </c>
      <c r="D49" s="11">
        <v>12</v>
      </c>
      <c r="E49" s="7">
        <f t="shared" si="0"/>
        <v>1.8761726078799248</v>
      </c>
      <c r="F49" s="11">
        <v>4</v>
      </c>
    </row>
    <row r="50" spans="1:6" s="2" customFormat="1" ht="90" customHeight="1">
      <c r="A50" s="9" t="s">
        <v>165</v>
      </c>
      <c r="B50" s="12" t="s">
        <v>166</v>
      </c>
      <c r="C50" s="11">
        <v>2526</v>
      </c>
      <c r="D50" s="11"/>
      <c r="E50" s="7"/>
      <c r="F50" s="11"/>
    </row>
    <row r="51" spans="1:6" s="2" customFormat="1" ht="31.5" customHeight="1">
      <c r="A51" s="9" t="s">
        <v>128</v>
      </c>
      <c r="B51" s="12" t="s">
        <v>99</v>
      </c>
      <c r="C51" s="11">
        <v>800</v>
      </c>
      <c r="D51" s="11">
        <v>645.1</v>
      </c>
      <c r="E51" s="7">
        <f t="shared" si="0"/>
        <v>80.637500000000003</v>
      </c>
      <c r="F51" s="11">
        <v>717.1</v>
      </c>
    </row>
    <row r="52" spans="1:6" s="2" customFormat="1" ht="55.5" customHeight="1">
      <c r="A52" s="13" t="s">
        <v>110</v>
      </c>
      <c r="B52" s="14" t="s">
        <v>111</v>
      </c>
      <c r="C52" s="11"/>
      <c r="D52" s="11"/>
      <c r="E52" s="7"/>
      <c r="F52" s="11">
        <v>7.8</v>
      </c>
    </row>
    <row r="53" spans="1:6" ht="16.5" customHeight="1">
      <c r="A53" s="3"/>
      <c r="B53" s="4" t="s">
        <v>41</v>
      </c>
      <c r="C53" s="3">
        <f>C4+C22</f>
        <v>226249.8</v>
      </c>
      <c r="D53" s="3">
        <f>D4+D22</f>
        <v>125459.6</v>
      </c>
      <c r="E53" s="7">
        <f t="shared" si="0"/>
        <v>55.451805924248333</v>
      </c>
      <c r="F53" s="3">
        <f>F4+F22</f>
        <v>109189.20000000001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opLeftCell="A26" workbookViewId="0">
      <selection activeCell="G46" sqref="G46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47" t="s">
        <v>157</v>
      </c>
      <c r="B1" s="47"/>
      <c r="C1" s="47"/>
      <c r="D1" s="47"/>
      <c r="E1" s="47"/>
      <c r="F1" s="47"/>
      <c r="G1" s="16"/>
    </row>
    <row r="2" spans="1:7">
      <c r="A2" s="47"/>
      <c r="B2" s="47"/>
      <c r="C2" s="47"/>
      <c r="D2" s="47"/>
      <c r="E2" s="47"/>
      <c r="F2" s="47"/>
      <c r="G2" s="16"/>
    </row>
    <row r="3" spans="1:7" ht="49.5" customHeight="1">
      <c r="A3" s="26" t="s">
        <v>42</v>
      </c>
      <c r="B3" s="26" t="s">
        <v>43</v>
      </c>
      <c r="C3" s="26" t="s">
        <v>44</v>
      </c>
      <c r="D3" s="27" t="s">
        <v>103</v>
      </c>
      <c r="E3" s="27" t="s">
        <v>156</v>
      </c>
      <c r="F3" s="28" t="s">
        <v>45</v>
      </c>
      <c r="G3" s="39" t="s">
        <v>158</v>
      </c>
    </row>
    <row r="4" spans="1:7" ht="13.5" customHeight="1">
      <c r="A4" s="17" t="s">
        <v>46</v>
      </c>
      <c r="B4" s="18" t="s">
        <v>47</v>
      </c>
      <c r="C4" s="18" t="s">
        <v>93</v>
      </c>
      <c r="D4" s="31">
        <f>D5+D6+D7+D9+D10+D11+D8</f>
        <v>26148</v>
      </c>
      <c r="E4" s="31">
        <f>E5+E6+E7+E9+E10+E11+E8</f>
        <v>13669.3</v>
      </c>
      <c r="F4" s="32">
        <f t="shared" ref="F4:F44" si="0">E4/D4*100</f>
        <v>52.276655958390691</v>
      </c>
      <c r="G4" s="31">
        <f>G5+G6+G7+G9+G10+G11+G8</f>
        <v>10444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3">
        <v>1272</v>
      </c>
      <c r="E5" s="33">
        <v>657.9</v>
      </c>
      <c r="F5" s="38">
        <f t="shared" si="0"/>
        <v>51.721698113207552</v>
      </c>
      <c r="G5" s="33">
        <v>517.6</v>
      </c>
    </row>
    <row r="6" spans="1:7" ht="37.5" customHeight="1">
      <c r="A6" s="23" t="s">
        <v>50</v>
      </c>
      <c r="B6" s="19" t="s">
        <v>47</v>
      </c>
      <c r="C6" s="19" t="s">
        <v>51</v>
      </c>
      <c r="D6" s="33">
        <v>368</v>
      </c>
      <c r="E6" s="33">
        <v>206.5</v>
      </c>
      <c r="F6" s="38">
        <f t="shared" si="0"/>
        <v>56.114130434782602</v>
      </c>
      <c r="G6" s="33">
        <v>230.5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3">
        <v>17958</v>
      </c>
      <c r="E7" s="33">
        <v>9589.4</v>
      </c>
      <c r="F7" s="38">
        <f t="shared" si="0"/>
        <v>53.399042209600175</v>
      </c>
      <c r="G7" s="33">
        <v>7269.1</v>
      </c>
    </row>
    <row r="8" spans="1:7" ht="17.25" customHeight="1">
      <c r="A8" s="23" t="s">
        <v>135</v>
      </c>
      <c r="B8" s="19" t="s">
        <v>47</v>
      </c>
      <c r="C8" s="19" t="s">
        <v>61</v>
      </c>
      <c r="D8" s="33">
        <v>3</v>
      </c>
      <c r="E8" s="33">
        <v>3</v>
      </c>
      <c r="F8" s="38">
        <f t="shared" si="0"/>
        <v>100</v>
      </c>
      <c r="G8" s="33">
        <v>1.3</v>
      </c>
    </row>
    <row r="9" spans="1:7" ht="39" customHeight="1">
      <c r="A9" s="23" t="s">
        <v>54</v>
      </c>
      <c r="B9" s="19" t="s">
        <v>47</v>
      </c>
      <c r="C9" s="19" t="s">
        <v>55</v>
      </c>
      <c r="D9" s="33">
        <v>4037</v>
      </c>
      <c r="E9" s="33">
        <v>2168.5</v>
      </c>
      <c r="F9" s="38">
        <f t="shared" si="0"/>
        <v>53.71563041862769</v>
      </c>
      <c r="G9" s="33">
        <v>1594.6</v>
      </c>
    </row>
    <row r="10" spans="1:7" ht="15" customHeight="1">
      <c r="A10" s="23" t="s">
        <v>56</v>
      </c>
      <c r="B10" s="19" t="s">
        <v>47</v>
      </c>
      <c r="C10" s="19" t="s">
        <v>84</v>
      </c>
      <c r="D10" s="33">
        <v>200</v>
      </c>
      <c r="E10" s="33"/>
      <c r="F10" s="38">
        <f t="shared" si="0"/>
        <v>0</v>
      </c>
      <c r="G10" s="33"/>
    </row>
    <row r="11" spans="1:7" ht="13.5" customHeight="1">
      <c r="A11" s="23" t="s">
        <v>58</v>
      </c>
      <c r="B11" s="19" t="s">
        <v>47</v>
      </c>
      <c r="C11" s="19" t="s">
        <v>89</v>
      </c>
      <c r="D11" s="33">
        <v>2310</v>
      </c>
      <c r="E11" s="33">
        <v>1044</v>
      </c>
      <c r="F11" s="38">
        <f t="shared" si="0"/>
        <v>45.194805194805191</v>
      </c>
      <c r="G11" s="33">
        <v>830.9</v>
      </c>
    </row>
    <row r="12" spans="1:7" s="1" customFormat="1" ht="15.75" customHeight="1">
      <c r="A12" s="17" t="s">
        <v>90</v>
      </c>
      <c r="B12" s="18" t="s">
        <v>49</v>
      </c>
      <c r="C12" s="18" t="s">
        <v>93</v>
      </c>
      <c r="D12" s="34">
        <f>D13</f>
        <v>899.2</v>
      </c>
      <c r="E12" s="34">
        <f t="shared" ref="E12" si="1">E13</f>
        <v>449.6</v>
      </c>
      <c r="F12" s="32">
        <f t="shared" si="0"/>
        <v>50</v>
      </c>
      <c r="G12" s="34">
        <f t="shared" ref="G12" si="2">G13</f>
        <v>441.1</v>
      </c>
    </row>
    <row r="13" spans="1:7" ht="16.5" customHeight="1">
      <c r="A13" s="23" t="s">
        <v>91</v>
      </c>
      <c r="B13" s="19" t="s">
        <v>49</v>
      </c>
      <c r="C13" s="19" t="s">
        <v>51</v>
      </c>
      <c r="D13" s="33">
        <v>899.2</v>
      </c>
      <c r="E13" s="33">
        <v>449.6</v>
      </c>
      <c r="F13" s="38">
        <f t="shared" si="0"/>
        <v>50</v>
      </c>
      <c r="G13" s="33">
        <v>441.1</v>
      </c>
    </row>
    <row r="14" spans="1:7" ht="12.75" customHeight="1">
      <c r="A14" s="17" t="s">
        <v>60</v>
      </c>
      <c r="B14" s="18" t="s">
        <v>53</v>
      </c>
      <c r="C14" s="18" t="s">
        <v>93</v>
      </c>
      <c r="D14" s="34">
        <f>D16+D18+D17+D15</f>
        <v>19497.099999999999</v>
      </c>
      <c r="E14" s="34">
        <f>E16+E18+E17+E15</f>
        <v>1252.0999999999999</v>
      </c>
      <c r="F14" s="32">
        <f t="shared" si="0"/>
        <v>6.4219807048227686</v>
      </c>
      <c r="G14" s="34">
        <f>G16+G18+G17+G15</f>
        <v>2078.4</v>
      </c>
    </row>
    <row r="15" spans="1:7" ht="12.75" customHeight="1">
      <c r="A15" s="23" t="s">
        <v>139</v>
      </c>
      <c r="B15" s="18" t="s">
        <v>53</v>
      </c>
      <c r="C15" s="18" t="s">
        <v>61</v>
      </c>
      <c r="D15" s="33"/>
      <c r="E15" s="33"/>
      <c r="F15" s="32"/>
      <c r="G15" s="33"/>
    </row>
    <row r="16" spans="1:7" ht="13.5" customHeight="1">
      <c r="A16" s="19" t="s">
        <v>62</v>
      </c>
      <c r="B16" s="19" t="s">
        <v>53</v>
      </c>
      <c r="C16" s="19" t="s">
        <v>63</v>
      </c>
      <c r="D16" s="33">
        <v>1648</v>
      </c>
      <c r="E16" s="33">
        <v>805.1</v>
      </c>
      <c r="F16" s="38">
        <f t="shared" si="0"/>
        <v>48.853155339805824</v>
      </c>
      <c r="G16" s="33">
        <v>724.5</v>
      </c>
    </row>
    <row r="17" spans="1:7" ht="13.5" customHeight="1">
      <c r="A17" s="19" t="s">
        <v>97</v>
      </c>
      <c r="B17" s="19" t="s">
        <v>53</v>
      </c>
      <c r="C17" s="19" t="s">
        <v>73</v>
      </c>
      <c r="D17" s="33">
        <v>17799.099999999999</v>
      </c>
      <c r="E17" s="33">
        <v>447</v>
      </c>
      <c r="F17" s="38"/>
      <c r="G17" s="33">
        <v>1153.9000000000001</v>
      </c>
    </row>
    <row r="18" spans="1:7" ht="28.5" customHeight="1">
      <c r="A18" s="19" t="s">
        <v>64</v>
      </c>
      <c r="B18" s="19" t="s">
        <v>53</v>
      </c>
      <c r="C18" s="19" t="s">
        <v>57</v>
      </c>
      <c r="D18" s="33">
        <v>50</v>
      </c>
      <c r="E18" s="33"/>
      <c r="F18" s="38">
        <f t="shared" si="0"/>
        <v>0</v>
      </c>
      <c r="G18" s="33">
        <v>200</v>
      </c>
    </row>
    <row r="19" spans="1:7" ht="15" customHeight="1">
      <c r="A19" s="18" t="s">
        <v>65</v>
      </c>
      <c r="B19" s="18" t="s">
        <v>61</v>
      </c>
      <c r="C19" s="18" t="s">
        <v>93</v>
      </c>
      <c r="D19" s="34">
        <f>D20+D21+D22</f>
        <v>5012.8</v>
      </c>
      <c r="E19" s="34">
        <f>E20+E21+E22</f>
        <v>3388.2999999999997</v>
      </c>
      <c r="F19" s="32">
        <f t="shared" si="0"/>
        <v>67.592962017235863</v>
      </c>
      <c r="G19" s="34">
        <f>G20+G21+G22</f>
        <v>1022.7</v>
      </c>
    </row>
    <row r="20" spans="1:7" s="2" customFormat="1" ht="15" customHeight="1">
      <c r="A20" s="19" t="s">
        <v>96</v>
      </c>
      <c r="B20" s="19" t="s">
        <v>61</v>
      </c>
      <c r="C20" s="19" t="s">
        <v>47</v>
      </c>
      <c r="D20" s="33">
        <v>100</v>
      </c>
      <c r="E20" s="33">
        <v>25.7</v>
      </c>
      <c r="F20" s="38">
        <f t="shared" si="0"/>
        <v>25.7</v>
      </c>
      <c r="G20" s="33">
        <v>25.7</v>
      </c>
    </row>
    <row r="21" spans="1:7" ht="13.5" customHeight="1">
      <c r="A21" s="19" t="s">
        <v>66</v>
      </c>
      <c r="B21" s="19" t="s">
        <v>61</v>
      </c>
      <c r="C21" s="19" t="s">
        <v>49</v>
      </c>
      <c r="D21" s="33">
        <v>3126</v>
      </c>
      <c r="E21" s="33">
        <v>2519.5</v>
      </c>
      <c r="F21" s="38">
        <f t="shared" si="0"/>
        <v>80.598208573256557</v>
      </c>
      <c r="G21" s="33">
        <v>897</v>
      </c>
    </row>
    <row r="22" spans="1:7" ht="13.5" customHeight="1">
      <c r="A22" s="19" t="s">
        <v>140</v>
      </c>
      <c r="B22" s="19" t="s">
        <v>61</v>
      </c>
      <c r="C22" s="19" t="s">
        <v>51</v>
      </c>
      <c r="D22" s="33">
        <v>1786.8</v>
      </c>
      <c r="E22" s="33">
        <v>843.1</v>
      </c>
      <c r="F22" s="38">
        <f t="shared" si="0"/>
        <v>47.184911573763152</v>
      </c>
      <c r="G22" s="33">
        <v>100</v>
      </c>
    </row>
    <row r="23" spans="1:7" ht="14.25" customHeight="1">
      <c r="A23" s="18" t="s">
        <v>67</v>
      </c>
      <c r="B23" s="18" t="s">
        <v>68</v>
      </c>
      <c r="C23" s="18" t="s">
        <v>93</v>
      </c>
      <c r="D23" s="34">
        <f>D24+D25+D27+D28+D26</f>
        <v>161148.90000000002</v>
      </c>
      <c r="E23" s="34">
        <f>E24+E25+E27+E28+E26</f>
        <v>90339.1</v>
      </c>
      <c r="F23" s="32">
        <f t="shared" si="0"/>
        <v>56.059395999600369</v>
      </c>
      <c r="G23" s="34">
        <f>G24+G25+G27+G28+G26</f>
        <v>81507.3</v>
      </c>
    </row>
    <row r="24" spans="1:7" ht="15" customHeight="1">
      <c r="A24" s="19" t="s">
        <v>69</v>
      </c>
      <c r="B24" s="19" t="s">
        <v>68</v>
      </c>
      <c r="C24" s="19" t="s">
        <v>47</v>
      </c>
      <c r="D24" s="33">
        <v>21437.4</v>
      </c>
      <c r="E24" s="35">
        <v>11025.3</v>
      </c>
      <c r="F24" s="38">
        <f t="shared" si="0"/>
        <v>51.430210753169689</v>
      </c>
      <c r="G24" s="35">
        <v>9768.9</v>
      </c>
    </row>
    <row r="25" spans="1:7" ht="14.25" customHeight="1">
      <c r="A25" s="19" t="s">
        <v>70</v>
      </c>
      <c r="B25" s="19" t="s">
        <v>68</v>
      </c>
      <c r="C25" s="19" t="s">
        <v>49</v>
      </c>
      <c r="D25" s="33">
        <v>125141.2</v>
      </c>
      <c r="E25" s="35">
        <v>72162.3</v>
      </c>
      <c r="F25" s="38">
        <f t="shared" si="0"/>
        <v>57.664701952674257</v>
      </c>
      <c r="G25" s="35">
        <v>63447.8</v>
      </c>
    </row>
    <row r="26" spans="1:7" ht="12" customHeight="1">
      <c r="A26" s="19" t="s">
        <v>129</v>
      </c>
      <c r="B26" s="19" t="s">
        <v>68</v>
      </c>
      <c r="C26" s="19" t="s">
        <v>51</v>
      </c>
      <c r="D26" s="33">
        <v>9768.2000000000007</v>
      </c>
      <c r="E26" s="35">
        <v>5451.4</v>
      </c>
      <c r="F26" s="38"/>
      <c r="G26" s="35">
        <v>6355</v>
      </c>
    </row>
    <row r="27" spans="1:7" ht="24" customHeight="1">
      <c r="A27" s="19" t="s">
        <v>71</v>
      </c>
      <c r="B27" s="19" t="s">
        <v>68</v>
      </c>
      <c r="C27" s="19" t="s">
        <v>68</v>
      </c>
      <c r="D27" s="33">
        <v>604.1</v>
      </c>
      <c r="E27" s="35"/>
      <c r="F27" s="38">
        <f t="shared" si="0"/>
        <v>0</v>
      </c>
      <c r="G27" s="35">
        <v>231.3</v>
      </c>
    </row>
    <row r="28" spans="1:7" ht="15" customHeight="1">
      <c r="A28" s="19" t="s">
        <v>72</v>
      </c>
      <c r="B28" s="19" t="s">
        <v>68</v>
      </c>
      <c r="C28" s="19" t="s">
        <v>73</v>
      </c>
      <c r="D28" s="33">
        <v>4198</v>
      </c>
      <c r="E28" s="33">
        <v>1700.1</v>
      </c>
      <c r="F28" s="38">
        <f t="shared" si="0"/>
        <v>40.49785612196284</v>
      </c>
      <c r="G28" s="33">
        <v>1704.3</v>
      </c>
    </row>
    <row r="29" spans="1:7" ht="15" customHeight="1">
      <c r="A29" s="18" t="s">
        <v>92</v>
      </c>
      <c r="B29" s="18" t="s">
        <v>63</v>
      </c>
      <c r="C29" s="18" t="s">
        <v>93</v>
      </c>
      <c r="D29" s="34">
        <f>D30</f>
        <v>6921.1</v>
      </c>
      <c r="E29" s="34">
        <f t="shared" ref="E29" si="3">E30</f>
        <v>4193.3999999999996</v>
      </c>
      <c r="F29" s="32">
        <f t="shared" si="0"/>
        <v>60.58863475459102</v>
      </c>
      <c r="G29" s="34">
        <f t="shared" ref="G29" si="4">G30</f>
        <v>3953.8</v>
      </c>
    </row>
    <row r="30" spans="1:7">
      <c r="A30" s="19" t="s">
        <v>74</v>
      </c>
      <c r="B30" s="19" t="s">
        <v>63</v>
      </c>
      <c r="C30" s="19" t="s">
        <v>47</v>
      </c>
      <c r="D30" s="33">
        <v>6921.1</v>
      </c>
      <c r="E30" s="35">
        <v>4193.3999999999996</v>
      </c>
      <c r="F30" s="38">
        <f t="shared" si="0"/>
        <v>60.58863475459102</v>
      </c>
      <c r="G30" s="35">
        <v>3953.8</v>
      </c>
    </row>
    <row r="31" spans="1:7" ht="15" customHeight="1">
      <c r="A31" s="18" t="s">
        <v>77</v>
      </c>
      <c r="B31" s="18" t="s">
        <v>78</v>
      </c>
      <c r="C31" s="18" t="s">
        <v>93</v>
      </c>
      <c r="D31" s="34">
        <f>D32+D33+D34+D35</f>
        <v>10430.9</v>
      </c>
      <c r="E31" s="34">
        <f t="shared" ref="E31" si="5">E32+E33+E34+E35</f>
        <v>3154.2999999999997</v>
      </c>
      <c r="F31" s="32">
        <f t="shared" si="0"/>
        <v>30.239960118494086</v>
      </c>
      <c r="G31" s="34">
        <f t="shared" ref="G31" si="6">G32+G33+G34+G35</f>
        <v>2053</v>
      </c>
    </row>
    <row r="32" spans="1:7" ht="12.75" customHeight="1">
      <c r="A32" s="19" t="s">
        <v>79</v>
      </c>
      <c r="B32" s="19" t="s">
        <v>78</v>
      </c>
      <c r="C32" s="19" t="s">
        <v>47</v>
      </c>
      <c r="D32" s="33">
        <v>550</v>
      </c>
      <c r="E32" s="33">
        <v>194.2</v>
      </c>
      <c r="F32" s="38">
        <f t="shared" si="0"/>
        <v>35.309090909090905</v>
      </c>
      <c r="G32" s="33">
        <v>187.9</v>
      </c>
    </row>
    <row r="33" spans="1:7" ht="15.75" customHeight="1">
      <c r="A33" s="19" t="s">
        <v>80</v>
      </c>
      <c r="B33" s="19" t="s">
        <v>78</v>
      </c>
      <c r="C33" s="19" t="s">
        <v>51</v>
      </c>
      <c r="D33" s="33">
        <v>679.2</v>
      </c>
      <c r="E33" s="33">
        <v>38</v>
      </c>
      <c r="F33" s="38">
        <f t="shared" si="0"/>
        <v>5.5948174322732624</v>
      </c>
      <c r="G33" s="33">
        <v>24</v>
      </c>
    </row>
    <row r="34" spans="1:7" ht="12.75" customHeight="1">
      <c r="A34" s="19" t="s">
        <v>81</v>
      </c>
      <c r="B34" s="19" t="s">
        <v>78</v>
      </c>
      <c r="C34" s="19" t="s">
        <v>53</v>
      </c>
      <c r="D34" s="33">
        <v>8464.9</v>
      </c>
      <c r="E34" s="35">
        <v>2690</v>
      </c>
      <c r="F34" s="38">
        <f t="shared" si="0"/>
        <v>31.778284445179505</v>
      </c>
      <c r="G34" s="35">
        <v>1530</v>
      </c>
    </row>
    <row r="35" spans="1:7" ht="30" customHeight="1">
      <c r="A35" s="19" t="s">
        <v>82</v>
      </c>
      <c r="B35" s="19" t="s">
        <v>78</v>
      </c>
      <c r="C35" s="19" t="s">
        <v>55</v>
      </c>
      <c r="D35" s="33">
        <v>736.8</v>
      </c>
      <c r="E35" s="33">
        <v>232.1</v>
      </c>
      <c r="F35" s="38">
        <f t="shared" si="0"/>
        <v>31.501085776330079</v>
      </c>
      <c r="G35" s="33">
        <v>311.10000000000002</v>
      </c>
    </row>
    <row r="36" spans="1:7" s="1" customFormat="1" ht="15.75" customHeight="1">
      <c r="A36" s="18" t="s">
        <v>76</v>
      </c>
      <c r="B36" s="18" t="s">
        <v>84</v>
      </c>
      <c r="C36" s="18" t="s">
        <v>93</v>
      </c>
      <c r="D36" s="34">
        <f>D37</f>
        <v>555.5</v>
      </c>
      <c r="E36" s="34">
        <f t="shared" ref="E36" si="7">E37</f>
        <v>68.8</v>
      </c>
      <c r="F36" s="32">
        <f t="shared" si="0"/>
        <v>12.385238523852385</v>
      </c>
      <c r="G36" s="34">
        <f t="shared" ref="G36" si="8">G37</f>
        <v>218</v>
      </c>
    </row>
    <row r="37" spans="1:7" ht="12" customHeight="1">
      <c r="A37" s="19" t="s">
        <v>94</v>
      </c>
      <c r="B37" s="19" t="s">
        <v>84</v>
      </c>
      <c r="C37" s="19" t="s">
        <v>49</v>
      </c>
      <c r="D37" s="33">
        <v>555.5</v>
      </c>
      <c r="E37" s="33">
        <v>68.8</v>
      </c>
      <c r="F37" s="38">
        <f t="shared" si="0"/>
        <v>12.385238523852385</v>
      </c>
      <c r="G37" s="33">
        <v>218</v>
      </c>
    </row>
    <row r="38" spans="1:7" s="1" customFormat="1" ht="15.75" customHeight="1">
      <c r="A38" s="18" t="s">
        <v>95</v>
      </c>
      <c r="B38" s="18" t="s">
        <v>57</v>
      </c>
      <c r="C38" s="18" t="s">
        <v>93</v>
      </c>
      <c r="D38" s="34">
        <f>D39</f>
        <v>0</v>
      </c>
      <c r="E38" s="34">
        <f t="shared" ref="E38" si="9">E39</f>
        <v>0</v>
      </c>
      <c r="F38" s="32"/>
      <c r="G38" s="34">
        <f t="shared" ref="G38" si="10">G39</f>
        <v>331.7</v>
      </c>
    </row>
    <row r="39" spans="1:7" ht="16.5" customHeight="1">
      <c r="A39" s="19" t="s">
        <v>75</v>
      </c>
      <c r="B39" s="19" t="s">
        <v>57</v>
      </c>
      <c r="C39" s="19" t="s">
        <v>47</v>
      </c>
      <c r="D39" s="33"/>
      <c r="E39" s="33"/>
      <c r="F39" s="38"/>
      <c r="G39" s="33">
        <v>331.7</v>
      </c>
    </row>
    <row r="40" spans="1:7" ht="15.75" customHeight="1">
      <c r="A40" s="18" t="s">
        <v>83</v>
      </c>
      <c r="B40" s="18" t="s">
        <v>59</v>
      </c>
      <c r="C40" s="18" t="s">
        <v>93</v>
      </c>
      <c r="D40" s="34">
        <f>D41+D43+D42</f>
        <v>3554.5</v>
      </c>
      <c r="E40" s="34">
        <f>E41+E43+E42</f>
        <v>2468.8999999999996</v>
      </c>
      <c r="F40" s="32">
        <f t="shared" si="0"/>
        <v>69.458432972288648</v>
      </c>
      <c r="G40" s="34">
        <f>G41+G43+G42</f>
        <v>1720.9</v>
      </c>
    </row>
    <row r="41" spans="1:7" ht="16.5" customHeight="1">
      <c r="A41" s="19" t="s">
        <v>85</v>
      </c>
      <c r="B41" s="19" t="s">
        <v>59</v>
      </c>
      <c r="C41" s="19" t="s">
        <v>47</v>
      </c>
      <c r="D41" s="33">
        <v>2719.5</v>
      </c>
      <c r="E41" s="33">
        <v>2281.6999999999998</v>
      </c>
      <c r="F41" s="38">
        <f t="shared" si="0"/>
        <v>83.901452472881033</v>
      </c>
      <c r="G41" s="33">
        <v>1544.9</v>
      </c>
    </row>
    <row r="42" spans="1:7" ht="16.5" customHeight="1">
      <c r="A42" s="19" t="s">
        <v>145</v>
      </c>
      <c r="B42" s="19" t="s">
        <v>59</v>
      </c>
      <c r="C42" s="19" t="s">
        <v>49</v>
      </c>
      <c r="D42" s="33">
        <v>835</v>
      </c>
      <c r="E42" s="33">
        <v>187.2</v>
      </c>
      <c r="F42" s="38">
        <f t="shared" si="0"/>
        <v>22.419161676646702</v>
      </c>
      <c r="G42" s="33">
        <v>176</v>
      </c>
    </row>
    <row r="43" spans="1:7" ht="25.5" customHeight="1">
      <c r="A43" s="19" t="s">
        <v>109</v>
      </c>
      <c r="B43" s="19" t="s">
        <v>59</v>
      </c>
      <c r="C43" s="19" t="s">
        <v>51</v>
      </c>
      <c r="D43" s="33"/>
      <c r="E43" s="33"/>
      <c r="F43" s="32"/>
      <c r="G43" s="33"/>
    </row>
    <row r="44" spans="1:7" ht="14.25" customHeight="1">
      <c r="A44" s="17" t="s">
        <v>86</v>
      </c>
      <c r="B44" s="18"/>
      <c r="C44" s="18"/>
      <c r="D44" s="34">
        <f>D4+D12+D14+D19+D23+D29+D31+D36+D38+D40</f>
        <v>234168.00000000003</v>
      </c>
      <c r="E44" s="34">
        <f>E4+E12+E14+E19+E23+E29+E31+E36+E38+E40</f>
        <v>118983.8</v>
      </c>
      <c r="F44" s="32">
        <f t="shared" si="0"/>
        <v>50.811297871613533</v>
      </c>
      <c r="G44" s="34">
        <f>G4+G12+G14+G19+G23+G29+G31+G36+G38+G40</f>
        <v>103770.9</v>
      </c>
    </row>
    <row r="45" spans="1:7" ht="12.75" customHeight="1">
      <c r="A45" s="17" t="s">
        <v>87</v>
      </c>
      <c r="B45" s="17"/>
      <c r="C45" s="17"/>
      <c r="D45" s="34">
        <v>-7918.2</v>
      </c>
      <c r="E45" s="34">
        <v>6475.8</v>
      </c>
      <c r="F45" s="31"/>
      <c r="G45" s="34">
        <v>5418.3</v>
      </c>
    </row>
    <row r="46" spans="1:7">
      <c r="A46" s="48" t="s">
        <v>88</v>
      </c>
      <c r="B46" s="48"/>
      <c r="C46" s="48"/>
      <c r="D46" s="48"/>
      <c r="E46" s="48"/>
      <c r="F46" s="48"/>
      <c r="G46" s="29"/>
    </row>
    <row r="47" spans="1:7">
      <c r="A47" s="48"/>
      <c r="B47" s="48"/>
      <c r="C47" s="48"/>
      <c r="D47" s="48"/>
      <c r="E47" s="48"/>
      <c r="F47" s="48"/>
      <c r="G47" s="29"/>
    </row>
    <row r="48" spans="1:7">
      <c r="A48" s="30"/>
      <c r="B48" s="30"/>
      <c r="C48" s="30"/>
      <c r="D48" s="30"/>
      <c r="E48" s="30"/>
      <c r="F48" s="30"/>
      <c r="G48" s="30"/>
    </row>
  </sheetData>
  <mergeCells count="3">
    <mergeCell ref="A1:F2"/>
    <mergeCell ref="A46:F46"/>
    <mergeCell ref="A47:F4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1пол.</vt:lpstr>
      <vt:lpstr>расх. рб 1 пол..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2019-12-31T09:57:53Z</cp:lastPrinted>
  <dcterms:created xsi:type="dcterms:W3CDTF">2011-04-06T12:51:21Z</dcterms:created>
  <dcterms:modified xsi:type="dcterms:W3CDTF">2020-07-10T06:33:15Z</dcterms:modified>
</cp:coreProperties>
</file>