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75" windowWidth="10335" windowHeight="4815" activeTab="1"/>
  </bookViews>
  <sheets>
    <sheet name="доходы рб 9м." sheetId="12" r:id="rId1"/>
    <sheet name="расх. рб 9м." sheetId="13" r:id="rId2"/>
  </sheets>
  <calcPr calcId="124519"/>
</workbook>
</file>

<file path=xl/calcChain.xml><?xml version="1.0" encoding="utf-8"?>
<calcChain xmlns="http://schemas.openxmlformats.org/spreadsheetml/2006/main">
  <c r="G40" i="13"/>
  <c r="G38"/>
  <c r="G36"/>
  <c r="G31"/>
  <c r="G29"/>
  <c r="G23"/>
  <c r="G19"/>
  <c r="G14"/>
  <c r="G12"/>
  <c r="F40" i="12"/>
  <c r="E52"/>
  <c r="F52"/>
  <c r="F27"/>
  <c r="C8" l="1"/>
  <c r="E54" l="1"/>
  <c r="D27"/>
  <c r="C27"/>
  <c r="F15"/>
  <c r="F10"/>
  <c r="F8"/>
  <c r="F42" i="13" l="1"/>
  <c r="F41"/>
  <c r="E40"/>
  <c r="D40"/>
  <c r="E38"/>
  <c r="D38"/>
  <c r="F37"/>
  <c r="E36"/>
  <c r="D36"/>
  <c r="F36" s="1"/>
  <c r="F35"/>
  <c r="F34"/>
  <c r="F33"/>
  <c r="F32"/>
  <c r="E31"/>
  <c r="D31"/>
  <c r="F30"/>
  <c r="E29"/>
  <c r="F29" s="1"/>
  <c r="D29"/>
  <c r="F28"/>
  <c r="F27"/>
  <c r="F25"/>
  <c r="F24"/>
  <c r="E23"/>
  <c r="D23"/>
  <c r="F22"/>
  <c r="F21"/>
  <c r="F20"/>
  <c r="E19"/>
  <c r="D19"/>
  <c r="F18"/>
  <c r="F16"/>
  <c r="E14"/>
  <c r="D14"/>
  <c r="F13"/>
  <c r="E12"/>
  <c r="D12"/>
  <c r="F11"/>
  <c r="F10"/>
  <c r="F9"/>
  <c r="F8"/>
  <c r="F7"/>
  <c r="F6"/>
  <c r="F5"/>
  <c r="G4"/>
  <c r="G44" s="1"/>
  <c r="E4"/>
  <c r="D4"/>
  <c r="E55" i="12"/>
  <c r="E53"/>
  <c r="D52"/>
  <c r="C52"/>
  <c r="E51"/>
  <c r="E50"/>
  <c r="E48"/>
  <c r="E47"/>
  <c r="E46"/>
  <c r="E45"/>
  <c r="E44"/>
  <c r="E43"/>
  <c r="E42"/>
  <c r="E41"/>
  <c r="D40"/>
  <c r="C40"/>
  <c r="E39"/>
  <c r="E27"/>
  <c r="E26"/>
  <c r="E25"/>
  <c r="F24"/>
  <c r="D24"/>
  <c r="C24"/>
  <c r="E20"/>
  <c r="E19"/>
  <c r="E18"/>
  <c r="E17"/>
  <c r="E16"/>
  <c r="D15"/>
  <c r="C15"/>
  <c r="E14"/>
  <c r="E13"/>
  <c r="E12"/>
  <c r="E11"/>
  <c r="D10"/>
  <c r="C10"/>
  <c r="E9"/>
  <c r="D8"/>
  <c r="E8" s="1"/>
  <c r="E7"/>
  <c r="F6"/>
  <c r="F5" s="1"/>
  <c r="F4" s="1"/>
  <c r="D6"/>
  <c r="C6"/>
  <c r="C5" s="1"/>
  <c r="C4" s="1"/>
  <c r="E10" l="1"/>
  <c r="E24"/>
  <c r="F40" i="13"/>
  <c r="F31"/>
  <c r="F23"/>
  <c r="F19"/>
  <c r="D44"/>
  <c r="F14"/>
  <c r="E44"/>
  <c r="F12"/>
  <c r="C23" i="12"/>
  <c r="C22" s="1"/>
  <c r="C57" s="1"/>
  <c r="F23"/>
  <c r="F22" s="1"/>
  <c r="F57" s="1"/>
  <c r="D23"/>
  <c r="D22" s="1"/>
  <c r="E15"/>
  <c r="E6"/>
  <c r="F4" i="13"/>
  <c r="E40" i="12"/>
  <c r="D5"/>
  <c r="F44" i="13" l="1"/>
  <c r="E22" i="12"/>
  <c r="E23"/>
  <c r="D4"/>
  <c r="E5"/>
  <c r="D57" l="1"/>
  <c r="E57" s="1"/>
  <c r="E4"/>
</calcChain>
</file>

<file path=xl/sharedStrings.xml><?xml version="1.0" encoding="utf-8"?>
<sst xmlns="http://schemas.openxmlformats.org/spreadsheetml/2006/main" count="241" uniqueCount="174">
  <si>
    <t>Уточ.план на год</t>
  </si>
  <si>
    <t>1 00 00000 00 0000 000</t>
  </si>
  <si>
    <t>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</si>
  <si>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</si>
  <si>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</si>
  <si>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</si>
  <si>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</si>
  <si>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</si>
  <si>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</si>
  <si>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</si>
  <si>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1 05 02000 01 1000 110</t>
  </si>
  <si>
    <t>Единый налог на вмененный доход для отдельных видов деятельности</t>
  </si>
  <si>
    <t>1 05 03011 01 1000 110</t>
  </si>
  <si>
    <t>Единый сельскохозяйственный налог</t>
  </si>
  <si>
    <t>1 08 00000 00 0000 000</t>
  </si>
  <si>
    <t>Государственная пошлина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</si>
  <si>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</si>
  <si>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</si>
  <si>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</si>
  <si>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1 12 00000 00 0000 000 </t>
  </si>
  <si>
    <t>Платежи за пользование природными ресурсами</t>
  </si>
  <si>
    <t xml:space="preserve">1 14 00000 00 0000 000 </t>
  </si>
  <si>
    <t>Доходы от продажи материальных и нематериальных запасов</t>
  </si>
  <si>
    <t>1 15 00000 00 0000 000</t>
  </si>
  <si>
    <t>Административные платежи и сборы</t>
  </si>
  <si>
    <t>1 16 00000 00 0000 000</t>
  </si>
  <si>
    <t>Штрафы, санкции  , возмещение ущерба</t>
  </si>
  <si>
    <t>2 02 00000 00 0000 151</t>
  </si>
  <si>
    <t>Дотации от других бюджетов бюджетной системы Российской Федерации</t>
  </si>
  <si>
    <t>Дотации на выравнивание бюджетной обеспеченности</t>
  </si>
  <si>
    <t xml:space="preserve">Субсидии бюджетам муниципальных образований </t>
  </si>
  <si>
    <t>Прочие субсидии</t>
  </si>
  <si>
    <t>Субвенции от других бюджетов бюджетной системы Российской Федерации</t>
  </si>
  <si>
    <t>Субвенции на осуществление первичного воинского учета</t>
  </si>
  <si>
    <t>Субвенции на выплату единовременного пособия при всех формах уцстройства детей, лишенных родительского попечения, в семью</t>
  </si>
  <si>
    <t>Субвенции на ежемесячное денежное вознаграждение за классное руководство</t>
  </si>
  <si>
    <t>Субвенции на выполнение передаваемых полномочий</t>
  </si>
  <si>
    <t>Субвенции на содержание ребенка в семье опекуна и приемной семье, а также на оплату труда приемному родителю</t>
  </si>
  <si>
    <t>Субвенции на компенсацию части родительской платы за содержание ребенка в дошкольных учреждениях</t>
  </si>
  <si>
    <t>Прочие субвенции</t>
  </si>
  <si>
    <t>Иные межбюджетные трансферты</t>
  </si>
  <si>
    <t>Всего доходов</t>
  </si>
  <si>
    <t>Наименование</t>
  </si>
  <si>
    <t>РЗ</t>
  </si>
  <si>
    <t>ПР</t>
  </si>
  <si>
    <t>% испол. к год. назнач.</t>
  </si>
  <si>
    <t xml:space="preserve">Общегосударственные вопросы </t>
  </si>
  <si>
    <t>01</t>
  </si>
  <si>
    <t>Функционирование высшего должностного лица органов местного самоуправления</t>
  </si>
  <si>
    <t>02</t>
  </si>
  <si>
    <t>Функционирование законодательных (представительных) органов местного самоуправления</t>
  </si>
  <si>
    <t>03</t>
  </si>
  <si>
    <t>Функционирование местных администраций</t>
  </si>
  <si>
    <t>04</t>
  </si>
  <si>
    <t>Обеспечение деятельности финансовых, налоговых и таможенных органов и органов финансового контроля</t>
  </si>
  <si>
    <t>06</t>
  </si>
  <si>
    <t>Резервные фонды</t>
  </si>
  <si>
    <t>12</t>
  </si>
  <si>
    <t>Другие общегосударственные вопросы</t>
  </si>
  <si>
    <t>14</t>
  </si>
  <si>
    <t>Национальная экономика</t>
  </si>
  <si>
    <t>05</t>
  </si>
  <si>
    <t>Транспорт</t>
  </si>
  <si>
    <t>08</t>
  </si>
  <si>
    <t>Другие вопросы в национальной экономики</t>
  </si>
  <si>
    <t>Жилищно-коммунальное хозяйство</t>
  </si>
  <si>
    <t>Коммунальное хозяйство</t>
  </si>
  <si>
    <t>Образование</t>
  </si>
  <si>
    <t>07</t>
  </si>
  <si>
    <t xml:space="preserve"> 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</si>
  <si>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</si>
  <si>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</si>
  <si>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</si>
  <si>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09</t>
  </si>
  <si>
    <t>Культура</t>
  </si>
  <si>
    <t>Телевидение и радиовещание</t>
  </si>
  <si>
    <t xml:space="preserve"> Физическая культура  и спорт 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</si>
  <si>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</si>
  <si>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</si>
  <si>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</si>
  <si>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</si>
  <si>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</si>
  <si>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 xml:space="preserve">Другие вопросы в области социальной политики </t>
  </si>
  <si>
    <t>Межбюджетные трансферты</t>
  </si>
  <si>
    <t>11</t>
  </si>
  <si>
    <t>Дотации бюджетам поселений</t>
  </si>
  <si>
    <t>Всего расходов</t>
  </si>
  <si>
    <t>Дефицит бюджета</t>
  </si>
  <si>
    <t>Начальник финансового отдела                             Р.И.Бельчук</t>
  </si>
  <si>
    <t>13</t>
  </si>
  <si>
    <t>Национальная оборона</t>
  </si>
  <si>
    <t>Мобилизационная и войсковая подготовка</t>
  </si>
  <si>
    <t>Культура, кинематография</t>
  </si>
  <si>
    <t>00</t>
  </si>
  <si>
    <t>Массовый спорт</t>
  </si>
  <si>
    <t>Средства массовой информации</t>
  </si>
  <si>
    <t>Жилищное хозяйство</t>
  </si>
  <si>
    <t>Дорожное хозяйство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</si>
  <si>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</si>
  <si>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</si>
  <si>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Безмозмездные поступления от других бюджетов бюджетной системы</t>
  </si>
  <si>
    <t>2 00 00000 00 0000 151</t>
  </si>
  <si>
    <t xml:space="preserve">Безмозмездные поступления </t>
  </si>
  <si>
    <t>Уточнен. план на год</t>
  </si>
  <si>
    <t>Дотации на поддержку мер по обеспечению сбалансированности бюджетов</t>
  </si>
  <si>
    <t>1 03 00000 00 0000 000</t>
  </si>
  <si>
    <t>Налоги на товары (работы, услуги), реалиализуемые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</si>
  <si>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</si>
  <si>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1 03 02000 01 0000 110</t>
  </si>
  <si>
    <t>Прочие межбюджетные трансферты общего назначения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</si>
  <si>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</si>
  <si>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</si>
  <si>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1 05 04000 02 1000 110</t>
  </si>
  <si>
    <t>Налог, взимаемый в связи с применением патентной системы налогообложения</t>
  </si>
  <si>
    <t>2 02 10000 00 0000 151</t>
  </si>
  <si>
    <t>2 02 15001 00 0000 151</t>
  </si>
  <si>
    <t>2 02 20000 00 0000 151</t>
  </si>
  <si>
    <t>2 02 29999 00 0000 151</t>
  </si>
  <si>
    <t>2 02 30000 00 0000 151</t>
  </si>
  <si>
    <t>2 02 30021 00 0000 151</t>
  </si>
  <si>
    <t>2 02 30024 00 0000 151</t>
  </si>
  <si>
    <t>2 02 30027 00 0000 151</t>
  </si>
  <si>
    <t>2 02 30029 00 0000 151</t>
  </si>
  <si>
    <t>2 02 35082 00 0000 151</t>
  </si>
  <si>
    <t>2 02 35118 00 0000 151</t>
  </si>
  <si>
    <t>2 02 35260 00 0000 151</t>
  </si>
  <si>
    <t>2 02 39999 00 0000 151</t>
  </si>
  <si>
    <t>2 02 40014 00 0000 151</t>
  </si>
  <si>
    <t>2 02 49999 00 0000 151</t>
  </si>
  <si>
    <t>Дополнительное образование</t>
  </si>
  <si>
    <t xml:space="preserve">% испол.к год.  назнач. </t>
  </si>
  <si>
    <t>2 02 15002 00 0000 151</t>
  </si>
  <si>
    <t>2 02 40000 00 0000 151</t>
  </si>
  <si>
    <t>2 02 20216 00 0000 151</t>
  </si>
  <si>
    <t>Субсидии бюджетам на осуществление дорожной деятельности в отношении автомобильных дорог общего пользования</t>
  </si>
  <si>
    <t>Судебная система</t>
  </si>
  <si>
    <t>2 02 35120 00 0000 151</t>
  </si>
  <si>
    <t xml:space="preserve">Субвенции бюджетам муниципальных образований на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</si>
  <si>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</si>
  <si>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Сельское хозяйство</t>
  </si>
  <si>
    <t>Благоустройство</t>
  </si>
  <si>
    <t>1 17 00000 00 0000 000</t>
  </si>
  <si>
    <t>Прочие неналоговые доходы</t>
  </si>
  <si>
    <t>2 02 20077 00 0000 151</t>
  </si>
  <si>
    <t>Субсидии на софинансирование капитальных вложений в объекты государственной (муниципальной) собственности</t>
  </si>
  <si>
    <t>Иные дотации</t>
  </si>
  <si>
    <t>2 02 25497 00 0000 151</t>
  </si>
  <si>
    <t>Субсидии бюджетам на реализацию мероприятий по обеспечению жильем молодых семей</t>
  </si>
  <si>
    <t>Субсидии бюджетам на поддержку отрасли культуры</t>
  </si>
  <si>
    <t>2 02 25097 00 0000 151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</si>
  <si>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</si>
  <si>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"Увековечивание памяти  погибших при защите Отечества на 2019-2024 годы"</t>
  </si>
  <si>
    <t>2 02 25519 00 0000 151</t>
  </si>
  <si>
    <t>2 02 25299 00 0000 151</t>
  </si>
  <si>
    <t>2 02 25491 00 0000 151</t>
  </si>
  <si>
    <t>Субсидии бюджетам на создание в образовательных организациях различных типов для реализации дополнительных общеразвивающих программ всех направлений</t>
  </si>
  <si>
    <t>2 02 35135 00 0000 151</t>
  </si>
  <si>
    <t>Субвенции бюджетам на обеспечение полномочий по обеспечению жильем отдельных категорий граждан, установленных Федеральным законом от 12 января 1995 года №5-ФЗ "О ветеранах"</t>
  </si>
  <si>
    <t>2 02 45303 00 0000 151</t>
  </si>
  <si>
    <t>Исполнение районного бюджета по доходам на 1.10.2020 года</t>
  </si>
  <si>
    <t>Исполнено на 1.10.2020г.</t>
  </si>
  <si>
    <t>Исполне  но на 1.10.2019г.</t>
  </si>
  <si>
    <t>Исполнение бюджетных ассигнований на 1.10.2020 г. по расходам  районного бюджета</t>
  </si>
  <si>
    <t>Исполнено на 1.10.2019г.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</si>
  <si>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</si>
  <si>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обеспечение комплексного  развития сельских территорий</t>
  </si>
  <si>
    <t>2 02 25576 00 0000 151</t>
  </si>
  <si>
    <t>Межбюджетные трансферты  бюджетам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</si>
  <si>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2 02 25027 00 0000 151</t>
  </si>
  <si>
    <t>Субсидии бюджетам на реализацию мероприятий государственной программы Российской Федерации "Доступная среда"</t>
  </si>
  <si>
    <t>2 02 25169 00 0000 151</t>
  </si>
  <si>
    <t>Субсидии бюджетам на обновление материально-технической базы для формирования у обучающихся современных технодогических и гуманитарных навыков</t>
  </si>
  <si>
    <t>2 02 35176 00 0000 151</t>
  </si>
  <si>
    <t>Субвенции бюджетам на обеспечение полномочий по обеспечению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</si>
</sst>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5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0" fillId="0" borderId="0" xfId="0" applyFont="1"/>
    <xf numFmtId="0" fontId="22" fillId="0" borderId="10" xfId="1" applyFont="1" applyBorder="1"/>
    <xf numFmtId="0" fontId="22" fillId="0" borderId="10" xfId="1" applyFont="1" applyBorder="1" applyAlignment="1">
      <alignment horizontal="center" vertical="center" wrapText="1"/>
    </xf>
    <xf numFmtId="0" fontId="22" fillId="0" borderId="10" xfId="1" applyFont="1" applyBorder="1" applyAlignment="1">
      <alignment vertical="center"/>
    </xf>
    <xf numFmtId="0" fontId="22" fillId="0" borderId="10" xfId="1" applyFont="1" applyBorder="1" applyAlignment="1">
      <alignment horizontal="center"/>
    </xf>
    <xf numFmtId="164" fontId="22" fillId="0" borderId="10" xfId="1" applyNumberFormat="1" applyFont="1" applyBorder="1"/>
    <xf numFmtId="0" fontId="22" fillId="0" borderId="10" xfId="1" applyFont="1" applyBorder="1" applyAlignment="1">
      <alignment horizontal="center" vertical="center"/>
    </xf>
    <xf numFmtId="0" fontId="21" fillId="0" borderId="10" xfId="1" applyFont="1" applyBorder="1" applyAlignment="1">
      <alignment vertical="center"/>
    </xf>
    <xf numFmtId="0" fontId="21" fillId="0" borderId="10" xfId="1" applyFont="1" applyBorder="1" applyAlignment="1">
      <alignment horizontal="center" vertical="center"/>
    </xf>
    <xf numFmtId="0" fontId="21" fillId="0" borderId="10" xfId="1" applyFont="1" applyBorder="1"/>
    <xf numFmtId="0" fontId="21" fillId="0" borderId="10" xfId="1" applyFont="1" applyBorder="1" applyAlignment="1">
      <alignment horizontal="center" vertical="center" wrapText="1"/>
    </xf>
    <xf numFmtId="0" fontId="20" fillId="0" borderId="10" xfId="1" applyFont="1" applyBorder="1" applyAlignment="1">
      <alignment vertical="center"/>
    </xf>
    <xf numFmtId="0" fontId="20" fillId="0" borderId="10" xfId="1" applyFont="1" applyBorder="1" applyAlignment="1">
      <alignment horizontal="center" vertical="center" wrapText="1"/>
    </xf>
    <xf numFmtId="0" fontId="20" fillId="0" borderId="10" xfId="1" applyFont="1" applyBorder="1"/>
    <xf numFmtId="0" fontId="23" fillId="0" borderId="0" xfId="0" applyFont="1"/>
    <xf numFmtId="0" fontId="22" fillId="0" borderId="10" xfId="43" applyFont="1" applyBorder="1" applyAlignment="1">
      <alignment horizontal="center" vertical="center" wrapText="1"/>
    </xf>
    <xf numFmtId="49" fontId="22" fillId="0" borderId="10" xfId="43" applyNumberFormat="1" applyFont="1" applyBorder="1" applyAlignment="1">
      <alignment horizontal="center" vertical="center" wrapText="1"/>
    </xf>
    <xf numFmtId="49" fontId="21" fillId="0" borderId="10" xfId="43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top" wrapText="1"/>
    </xf>
    <xf numFmtId="0" fontId="22" fillId="0" borderId="10" xfId="1" applyFont="1" applyBorder="1" applyAlignment="1">
      <alignment horizontal="center" vertical="distributed"/>
    </xf>
    <xf numFmtId="0" fontId="24" fillId="0" borderId="15" xfId="0" applyFont="1" applyBorder="1" applyAlignment="1">
      <alignment horizontal="center" vertical="top" wrapText="1"/>
    </xf>
    <xf numFmtId="0" fontId="21" fillId="0" borderId="10" xfId="43" applyFont="1" applyBorder="1" applyAlignment="1">
      <alignment horizontal="center" vertical="center" wrapText="1"/>
    </xf>
    <xf numFmtId="0" fontId="24" fillId="0" borderId="15" xfId="0" applyFont="1" applyBorder="1" applyAlignment="1">
      <alignment horizontal="right" wrapText="1"/>
    </xf>
    <xf numFmtId="0" fontId="24" fillId="0" borderId="16" xfId="0" applyFont="1" applyBorder="1" applyAlignment="1">
      <alignment horizontal="right" wrapText="1"/>
    </xf>
    <xf numFmtId="0" fontId="21" fillId="0" borderId="10" xfId="43" applyFont="1" applyBorder="1" applyAlignment="1">
      <alignment horizontal="center" wrapText="1"/>
    </xf>
    <xf numFmtId="0" fontId="21" fillId="0" borderId="10" xfId="43" applyFont="1" applyBorder="1" applyAlignment="1">
      <alignment horizontal="center" vertical="justify"/>
    </xf>
    <xf numFmtId="0" fontId="21" fillId="0" borderId="10" xfId="43" applyFont="1" applyBorder="1" applyAlignment="1">
      <alignment horizontal="justify" vertical="justify"/>
    </xf>
    <xf numFmtId="0" fontId="24" fillId="0" borderId="0" xfId="0" applyFont="1"/>
    <xf numFmtId="0" fontId="25" fillId="0" borderId="0" xfId="0" applyFont="1"/>
    <xf numFmtId="0" fontId="26" fillId="0" borderId="10" xfId="43" applyFont="1" applyBorder="1"/>
    <xf numFmtId="164" fontId="26" fillId="0" borderId="10" xfId="43" applyNumberFormat="1" applyFont="1" applyBorder="1" applyAlignment="1">
      <alignment horizontal="center" vertical="center"/>
    </xf>
    <xf numFmtId="0" fontId="27" fillId="0" borderId="10" xfId="43" applyFont="1" applyBorder="1" applyAlignment="1">
      <alignment vertical="center"/>
    </xf>
    <xf numFmtId="0" fontId="26" fillId="0" borderId="10" xfId="43" applyFont="1" applyBorder="1" applyAlignment="1">
      <alignment vertical="center"/>
    </xf>
    <xf numFmtId="0" fontId="27" fillId="0" borderId="10" xfId="43" applyFont="1" applyBorder="1"/>
    <xf numFmtId="164" fontId="21" fillId="0" borderId="10" xfId="1" applyNumberFormat="1" applyFont="1" applyBorder="1"/>
    <xf numFmtId="0" fontId="24" fillId="0" borderId="14" xfId="0" applyFont="1" applyBorder="1" applyAlignment="1">
      <alignment horizontal="left" vertical="top" wrapText="1"/>
    </xf>
    <xf numFmtId="164" fontId="27" fillId="0" borderId="10" xfId="43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distributed"/>
    </xf>
    <xf numFmtId="0" fontId="21" fillId="0" borderId="12" xfId="1" applyFont="1" applyBorder="1" applyAlignment="1">
      <alignment horizontal="center" vertical="justify"/>
    </xf>
    <xf numFmtId="0" fontId="21" fillId="0" borderId="13" xfId="1" applyFont="1" applyBorder="1" applyAlignment="1">
      <alignment horizontal="center" vertical="justify"/>
    </xf>
    <xf numFmtId="0" fontId="28" fillId="0" borderId="11" xfId="1" applyFont="1" applyBorder="1" applyAlignment="1">
      <alignment horizontal="center" vertical="center"/>
    </xf>
    <xf numFmtId="0" fontId="28" fillId="0" borderId="0" xfId="1" applyFont="1" applyBorder="1" applyAlignment="1">
      <alignment horizontal="center" vertical="center"/>
    </xf>
    <xf numFmtId="0" fontId="21" fillId="0" borderId="12" xfId="1" applyFont="1" applyBorder="1" applyAlignment="1">
      <alignment horizontal="center"/>
    </xf>
    <xf numFmtId="0" fontId="21" fillId="0" borderId="13" xfId="1" applyFont="1" applyBorder="1" applyAlignment="1">
      <alignment horizontal="center"/>
    </xf>
    <xf numFmtId="0" fontId="21" fillId="0" borderId="10" xfId="1" applyFont="1" applyBorder="1" applyAlignment="1">
      <alignment horizontal="center" vertical="justify"/>
    </xf>
    <xf numFmtId="0" fontId="22" fillId="0" borderId="0" xfId="43" applyFont="1" applyAlignment="1">
      <alignment horizontal="center" vertical="justify"/>
    </xf>
    <xf numFmtId="0" fontId="21" fillId="0" borderId="0" xfId="43" applyFont="1" applyAlignment="1">
      <alignment horizontal="center"/>
    </xf>
  </cellXfs>
  <cellStyles count="85">
    <cellStyle name="20% - Акцент1 2" xfId="2"/>
    <cellStyle name="20% - Акцент1 3" xfId="44"/>
    <cellStyle name="20% - Акцент2 2" xfId="3"/>
    <cellStyle name="20% - Акцент2 3" xfId="45"/>
    <cellStyle name="20% - Акцент3 2" xfId="4"/>
    <cellStyle name="20% - Акцент3 3" xfId="46"/>
    <cellStyle name="20% - Акцент4 2" xfId="5"/>
    <cellStyle name="20% - Акцент4 3" xfId="47"/>
    <cellStyle name="20% - Акцент5 2" xfId="6"/>
    <cellStyle name="20% - Акцент5 3" xfId="48"/>
    <cellStyle name="20% - Акцент6 2" xfId="7"/>
    <cellStyle name="20% - Акцент6 3" xfId="49"/>
    <cellStyle name="40% - Акцент1 2" xfId="8"/>
    <cellStyle name="40% - Акцент1 3" xfId="50"/>
    <cellStyle name="40% - Акцент2 2" xfId="9"/>
    <cellStyle name="40% - Акцент2 3" xfId="51"/>
    <cellStyle name="40% - Акцент3 2" xfId="10"/>
    <cellStyle name="40% - Акцент3 3" xfId="52"/>
    <cellStyle name="40% - Акцент4 2" xfId="11"/>
    <cellStyle name="40% - Акцент4 3" xfId="53"/>
    <cellStyle name="40% - Акцент5 2" xfId="12"/>
    <cellStyle name="40% - Акцент5 3" xfId="54"/>
    <cellStyle name="40% - Акцент6 2" xfId="13"/>
    <cellStyle name="40% - Акцент6 3" xfId="55"/>
    <cellStyle name="60% - Акцент1 2" xfId="14"/>
    <cellStyle name="60% - Акцент1 3" xfId="56"/>
    <cellStyle name="60% - Акцент2 2" xfId="15"/>
    <cellStyle name="60% - Акцент2 3" xfId="57"/>
    <cellStyle name="60% - Акцент3 2" xfId="16"/>
    <cellStyle name="60% - Акцент3 3" xfId="58"/>
    <cellStyle name="60% - Акцент4 2" xfId="17"/>
    <cellStyle name="60% - Акцент4 3" xfId="59"/>
    <cellStyle name="60% - Акцент5 2" xfId="18"/>
    <cellStyle name="60% - Акцент5 3" xfId="60"/>
    <cellStyle name="60% - Акцент6 2" xfId="19"/>
    <cellStyle name="60% - Акцент6 3" xfId="61"/>
    <cellStyle name="Акцент1 2" xfId="20"/>
    <cellStyle name="Акцент1 3" xfId="62"/>
    <cellStyle name="Акцент2 2" xfId="21"/>
    <cellStyle name="Акцент2 3" xfId="63"/>
    <cellStyle name="Акцент3 2" xfId="22"/>
    <cellStyle name="Акцент3 3" xfId="64"/>
    <cellStyle name="Акцент4 2" xfId="23"/>
    <cellStyle name="Акцент4 3" xfId="65"/>
    <cellStyle name="Акцент5 2" xfId="24"/>
    <cellStyle name="Акцент5 3" xfId="66"/>
    <cellStyle name="Акцент6 2" xfId="25"/>
    <cellStyle name="Акцент6 3" xfId="67"/>
    <cellStyle name="Ввод  2" xfId="26"/>
    <cellStyle name="Ввод  3" xfId="68"/>
    <cellStyle name="Вывод 2" xfId="27"/>
    <cellStyle name="Вывод 3" xfId="69"/>
    <cellStyle name="Вычисление 2" xfId="28"/>
    <cellStyle name="Вычисление 3" xfId="70"/>
    <cellStyle name="Заголовок 1 2" xfId="29"/>
    <cellStyle name="Заголовок 1 3" xfId="71"/>
    <cellStyle name="Заголовок 2 2" xfId="30"/>
    <cellStyle name="Заголовок 2 3" xfId="72"/>
    <cellStyle name="Заголовок 3 2" xfId="31"/>
    <cellStyle name="Заголовок 3 3" xfId="73"/>
    <cellStyle name="Заголовок 4 2" xfId="32"/>
    <cellStyle name="Заголовок 4 3" xfId="74"/>
    <cellStyle name="Итог 2" xfId="33"/>
    <cellStyle name="Итог 3" xfId="75"/>
    <cellStyle name="Контрольная ячейка 2" xfId="34"/>
    <cellStyle name="Контрольная ячейка 3" xfId="76"/>
    <cellStyle name="Название 2" xfId="35"/>
    <cellStyle name="Название 3" xfId="77"/>
    <cellStyle name="Нейтральный 2" xfId="36"/>
    <cellStyle name="Нейтральный 3" xfId="78"/>
    <cellStyle name="Обычный" xfId="0" builtinId="0"/>
    <cellStyle name="Обычный 2" xfId="1"/>
    <cellStyle name="Обычный 3" xfId="43"/>
    <cellStyle name="Плохой 2" xfId="37"/>
    <cellStyle name="Плохой 3" xfId="79"/>
    <cellStyle name="Пояснение 2" xfId="38"/>
    <cellStyle name="Пояснение 3" xfId="80"/>
    <cellStyle name="Примечание 2" xfId="39"/>
    <cellStyle name="Примечание 3" xfId="81"/>
    <cellStyle name="Связанная ячейка 2" xfId="40"/>
    <cellStyle name="Связанная ячейка 3" xfId="82"/>
    <cellStyle name="Текст предупреждения 2" xfId="41"/>
    <cellStyle name="Текст предупреждения 3" xfId="83"/>
    <cellStyle name="Хороший 2" xfId="42"/>
    <cellStyle name="Хороший 3" xfId="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opLeftCell="A55" workbookViewId="0">
      <selection activeCell="F56" sqref="F56"/>
    </sheetView>
  </sheetViews>
  <sheetFormatPr defaultRowHeight="15"/>
  <cols>
    <col min="1" max="1" width="19.7109375" customWidth="1"/>
    <col min="2" max="2" width="33.7109375" customWidth="1"/>
    <col min="3" max="3" width="10.28515625" customWidth="1"/>
    <col min="4" max="4" width="9.140625" customWidth="1"/>
    <col min="5" max="5" width="7.85546875" customWidth="1"/>
    <col min="6" max="6" width="9" customWidth="1"/>
  </cols>
  <sheetData>
    <row r="1" spans="1:6" ht="15.75">
      <c r="A1" s="42" t="s">
        <v>159</v>
      </c>
      <c r="B1" s="42"/>
      <c r="C1" s="42"/>
      <c r="D1" s="42"/>
      <c r="E1" s="43"/>
      <c r="F1" s="30"/>
    </row>
    <row r="2" spans="1:6" ht="15" customHeight="1">
      <c r="A2" s="44"/>
      <c r="B2" s="44"/>
      <c r="C2" s="40" t="s">
        <v>0</v>
      </c>
      <c r="D2" s="40" t="s">
        <v>160</v>
      </c>
      <c r="E2" s="46" t="s">
        <v>130</v>
      </c>
      <c r="F2" s="40" t="s">
        <v>161</v>
      </c>
    </row>
    <row r="3" spans="1:6" ht="47.25" customHeight="1">
      <c r="A3" s="45"/>
      <c r="B3" s="45"/>
      <c r="C3" s="41"/>
      <c r="D3" s="41"/>
      <c r="E3" s="46"/>
      <c r="F3" s="41"/>
    </row>
    <row r="4" spans="1:6">
      <c r="A4" s="5" t="s">
        <v>1</v>
      </c>
      <c r="B4" s="6" t="s">
        <v>2</v>
      </c>
      <c r="C4" s="3">
        <f>C5+C15</f>
        <v>95850.9</v>
      </c>
      <c r="D4" s="3">
        <f>D5+D15</f>
        <v>80596.100000000006</v>
      </c>
      <c r="E4" s="7">
        <f t="shared" ref="E4:E57" si="0">D4/C4*100</f>
        <v>84.084865139503137</v>
      </c>
      <c r="F4" s="3">
        <f>F5+F15</f>
        <v>62972.400000000009</v>
      </c>
    </row>
    <row r="5" spans="1:6">
      <c r="A5" s="5"/>
      <c r="B5" s="6" t="s">
        <v>3</v>
      </c>
      <c r="C5" s="3">
        <f>C6+C10+C14+C8</f>
        <v>64338.9</v>
      </c>
      <c r="D5" s="3">
        <f>D6+D10+D14+D8</f>
        <v>50172.3</v>
      </c>
      <c r="E5" s="7">
        <f t="shared" si="0"/>
        <v>77.981283484796919</v>
      </c>
      <c r="F5" s="3">
        <f>F6+F10+F14+F8</f>
        <v>45580.400000000009</v>
      </c>
    </row>
    <row r="6" spans="1:6">
      <c r="A6" s="5" t="s">
        <v>4</v>
      </c>
      <c r="B6" s="8" t="s">
        <v>5</v>
      </c>
      <c r="C6" s="3">
        <f>C7</f>
        <v>53603</v>
      </c>
      <c r="D6" s="3">
        <f t="shared" ref="D6:F6" si="1">D7</f>
        <v>42270.6</v>
      </c>
      <c r="E6" s="7">
        <f t="shared" si="0"/>
        <v>78.858645971307567</v>
      </c>
      <c r="F6" s="3">
        <f t="shared" si="1"/>
        <v>37211.800000000003</v>
      </c>
    </row>
    <row r="7" spans="1:6">
      <c r="A7" s="9" t="s">
        <v>6</v>
      </c>
      <c r="B7" s="10" t="s">
        <v>7</v>
      </c>
      <c r="C7" s="11">
        <v>53603</v>
      </c>
      <c r="D7" s="11">
        <v>42270.6</v>
      </c>
      <c r="E7" s="7">
        <f t="shared" si="0"/>
        <v>78.858645971307567</v>
      </c>
      <c r="F7" s="11">
        <v>37211.800000000003</v>
      </c>
    </row>
    <row r="8" spans="1:6" ht="39" thickBot="1">
      <c r="A8" s="5" t="s">
        <v>105</v>
      </c>
      <c r="B8" s="21" t="s">
        <v>106</v>
      </c>
      <c r="C8" s="11">
        <f>C9</f>
        <v>5685.9</v>
      </c>
      <c r="D8" s="11">
        <f t="shared" ref="D8" si="2">D9</f>
        <v>3646.8</v>
      </c>
      <c r="E8" s="7">
        <f t="shared" si="0"/>
        <v>64.137603545612848</v>
      </c>
      <c r="F8" s="11">
        <f t="shared" ref="F8" si="3">F9</f>
        <v>4059.8</v>
      </c>
    </row>
    <row r="9" spans="1:6" ht="39" thickBot="1">
      <c r="A9" s="37" t="s">
        <v>108</v>
      </c>
      <c r="B9" s="22" t="s">
        <v>107</v>
      </c>
      <c r="C9" s="24">
        <v>5685.9</v>
      </c>
      <c r="D9" s="11">
        <v>3646.8</v>
      </c>
      <c r="E9" s="7">
        <f t="shared" si="0"/>
        <v>64.137603545612848</v>
      </c>
      <c r="F9" s="11">
        <v>4059.8</v>
      </c>
    </row>
    <row r="10" spans="1:6">
      <c r="A10" s="5" t="s">
        <v>8</v>
      </c>
      <c r="B10" s="8" t="s">
        <v>9</v>
      </c>
      <c r="C10" s="25">
        <f>C11+C12+C13</f>
        <v>4440</v>
      </c>
      <c r="D10" s="25">
        <f t="shared" ref="D10" si="4">D11+D12+D13</f>
        <v>3532</v>
      </c>
      <c r="E10" s="7">
        <f t="shared" si="0"/>
        <v>79.549549549549553</v>
      </c>
      <c r="F10" s="25">
        <f t="shared" ref="F10" si="5">F11+F12+F13</f>
        <v>3826.5</v>
      </c>
    </row>
    <row r="11" spans="1:6" ht="32.25" customHeight="1">
      <c r="A11" s="9" t="s">
        <v>10</v>
      </c>
      <c r="B11" s="12" t="s">
        <v>11</v>
      </c>
      <c r="C11" s="11">
        <v>3600</v>
      </c>
      <c r="D11" s="11">
        <v>2445.3000000000002</v>
      </c>
      <c r="E11" s="7">
        <f t="shared" si="0"/>
        <v>67.924999999999997</v>
      </c>
      <c r="F11" s="11">
        <v>2744.8</v>
      </c>
    </row>
    <row r="12" spans="1:6" ht="15" customHeight="1">
      <c r="A12" s="9" t="s">
        <v>12</v>
      </c>
      <c r="B12" s="12" t="s">
        <v>13</v>
      </c>
      <c r="C12" s="11">
        <v>770</v>
      </c>
      <c r="D12" s="11">
        <v>1037.0999999999999</v>
      </c>
      <c r="E12" s="7">
        <f t="shared" si="0"/>
        <v>134.68831168831167</v>
      </c>
      <c r="F12" s="11">
        <v>992.7</v>
      </c>
    </row>
    <row r="13" spans="1:6" ht="38.25" customHeight="1">
      <c r="A13" s="9" t="s">
        <v>112</v>
      </c>
      <c r="B13" s="12" t="s">
        <v>113</v>
      </c>
      <c r="C13" s="11">
        <v>70</v>
      </c>
      <c r="D13" s="11">
        <v>49.6</v>
      </c>
      <c r="E13" s="7">
        <f t="shared" si="0"/>
        <v>70.857142857142861</v>
      </c>
      <c r="F13" s="11">
        <v>89</v>
      </c>
    </row>
    <row r="14" spans="1:6" ht="18" customHeight="1">
      <c r="A14" s="5" t="s">
        <v>14</v>
      </c>
      <c r="B14" s="4" t="s">
        <v>15</v>
      </c>
      <c r="C14" s="3">
        <v>610</v>
      </c>
      <c r="D14" s="3">
        <v>722.9</v>
      </c>
      <c r="E14" s="7">
        <f t="shared" si="0"/>
        <v>118.50819672131148</v>
      </c>
      <c r="F14" s="3">
        <v>482.3</v>
      </c>
    </row>
    <row r="15" spans="1:6" ht="14.25" customHeight="1">
      <c r="A15" s="5"/>
      <c r="B15" s="4" t="s">
        <v>16</v>
      </c>
      <c r="C15" s="3">
        <f>C16+C17+C18+C19+C20</f>
        <v>31512</v>
      </c>
      <c r="D15" s="3">
        <f>D16+D17+D18+D19+D20+D21</f>
        <v>30423.799999999996</v>
      </c>
      <c r="E15" s="7">
        <f t="shared" si="0"/>
        <v>96.546712363544032</v>
      </c>
      <c r="F15" s="3">
        <f>F16+F17+F18+F19+F20+F21</f>
        <v>17392</v>
      </c>
    </row>
    <row r="16" spans="1:6" ht="39.75" customHeight="1">
      <c r="A16" s="5" t="s">
        <v>17</v>
      </c>
      <c r="B16" s="4" t="s">
        <v>18</v>
      </c>
      <c r="C16" s="3">
        <v>15100</v>
      </c>
      <c r="D16" s="3">
        <v>14555.7</v>
      </c>
      <c r="E16" s="7">
        <f t="shared" si="0"/>
        <v>96.395364238410593</v>
      </c>
      <c r="F16" s="3">
        <v>4379.5</v>
      </c>
    </row>
    <row r="17" spans="1:6" ht="33" customHeight="1">
      <c r="A17" s="5" t="s">
        <v>19</v>
      </c>
      <c r="B17" s="4" t="s">
        <v>20</v>
      </c>
      <c r="C17" s="3">
        <v>10</v>
      </c>
      <c r="D17" s="3">
        <v>5.6</v>
      </c>
      <c r="E17" s="7">
        <f t="shared" si="0"/>
        <v>55.999999999999993</v>
      </c>
      <c r="F17" s="3">
        <v>9.1</v>
      </c>
    </row>
    <row r="18" spans="1:6" ht="27" customHeight="1">
      <c r="A18" s="5" t="s">
        <v>21</v>
      </c>
      <c r="B18" s="4" t="s">
        <v>22</v>
      </c>
      <c r="C18" s="3">
        <v>15800</v>
      </c>
      <c r="D18" s="3">
        <v>15572.3</v>
      </c>
      <c r="E18" s="7">
        <f t="shared" si="0"/>
        <v>98.558860759493669</v>
      </c>
      <c r="F18" s="3">
        <v>12519.9</v>
      </c>
    </row>
    <row r="19" spans="1:6" ht="17.25" customHeight="1">
      <c r="A19" s="5" t="s">
        <v>23</v>
      </c>
      <c r="B19" s="4" t="s">
        <v>24</v>
      </c>
      <c r="C19" s="3">
        <v>2</v>
      </c>
      <c r="D19" s="3">
        <v>0.8</v>
      </c>
      <c r="E19" s="7">
        <f t="shared" si="0"/>
        <v>40</v>
      </c>
      <c r="F19" s="3">
        <v>1.8</v>
      </c>
    </row>
    <row r="20" spans="1:6" ht="20.25" customHeight="1">
      <c r="A20" s="5" t="s">
        <v>25</v>
      </c>
      <c r="B20" s="4" t="s">
        <v>26</v>
      </c>
      <c r="C20" s="3">
        <v>600</v>
      </c>
      <c r="D20" s="3">
        <v>286.10000000000002</v>
      </c>
      <c r="E20" s="7">
        <f t="shared" si="0"/>
        <v>47.683333333333337</v>
      </c>
      <c r="F20" s="3">
        <v>442.2</v>
      </c>
    </row>
    <row r="21" spans="1:6" ht="20.25" customHeight="1">
      <c r="A21" s="5" t="s">
        <v>141</v>
      </c>
      <c r="B21" s="4" t="s">
        <v>142</v>
      </c>
      <c r="C21" s="3"/>
      <c r="D21" s="3">
        <v>3.3</v>
      </c>
      <c r="E21" s="7"/>
      <c r="F21" s="3">
        <v>39.5</v>
      </c>
    </row>
    <row r="22" spans="1:6" ht="19.5" customHeight="1">
      <c r="A22" s="13" t="s">
        <v>101</v>
      </c>
      <c r="B22" s="4" t="s">
        <v>102</v>
      </c>
      <c r="C22" s="3">
        <f>C23</f>
        <v>153841</v>
      </c>
      <c r="D22" s="3">
        <f>D23+D56</f>
        <v>128473.29999999999</v>
      </c>
      <c r="E22" s="7">
        <f t="shared" si="0"/>
        <v>83.510442599827087</v>
      </c>
      <c r="F22" s="3">
        <f>F23+F56</f>
        <v>105564.90000000001</v>
      </c>
    </row>
    <row r="23" spans="1:6" s="2" customFormat="1" ht="29.25" customHeight="1">
      <c r="A23" s="5" t="s">
        <v>27</v>
      </c>
      <c r="B23" s="4" t="s">
        <v>100</v>
      </c>
      <c r="C23" s="3">
        <f>C24+C27+C40+C52</f>
        <v>153841</v>
      </c>
      <c r="D23" s="3">
        <f>D24+D27+D40+D52</f>
        <v>128473.29999999999</v>
      </c>
      <c r="E23" s="7">
        <f t="shared" si="0"/>
        <v>83.510442599827087</v>
      </c>
      <c r="F23" s="3">
        <f>F24+F27+F40+F52</f>
        <v>105557.1</v>
      </c>
    </row>
    <row r="24" spans="1:6" ht="38.25" customHeight="1">
      <c r="A24" s="13" t="s">
        <v>114</v>
      </c>
      <c r="B24" s="14" t="s">
        <v>28</v>
      </c>
      <c r="C24" s="15">
        <f>C25+C26</f>
        <v>28804.5</v>
      </c>
      <c r="D24" s="15">
        <f>D25+D26</f>
        <v>25266.6</v>
      </c>
      <c r="E24" s="7">
        <f t="shared" si="0"/>
        <v>87.717544133729092</v>
      </c>
      <c r="F24" s="15">
        <f>F25+F26</f>
        <v>14021.5</v>
      </c>
    </row>
    <row r="25" spans="1:6" ht="28.5" customHeight="1">
      <c r="A25" s="9" t="s">
        <v>115</v>
      </c>
      <c r="B25" s="12" t="s">
        <v>29</v>
      </c>
      <c r="C25" s="11">
        <v>12102</v>
      </c>
      <c r="D25" s="11">
        <v>10085</v>
      </c>
      <c r="E25" s="7">
        <f t="shared" si="0"/>
        <v>83.333333333333343</v>
      </c>
      <c r="F25" s="11">
        <v>10939</v>
      </c>
    </row>
    <row r="26" spans="1:6" ht="44.25" customHeight="1">
      <c r="A26" s="9" t="s">
        <v>131</v>
      </c>
      <c r="B26" s="12" t="s">
        <v>104</v>
      </c>
      <c r="C26" s="11">
        <v>16702.5</v>
      </c>
      <c r="D26" s="11">
        <v>15181.6</v>
      </c>
      <c r="E26" s="7">
        <f t="shared" si="0"/>
        <v>90.894177518335582</v>
      </c>
      <c r="F26" s="11">
        <v>3082.5</v>
      </c>
    </row>
    <row r="27" spans="1:6" ht="25.5" customHeight="1">
      <c r="A27" s="13" t="s">
        <v>116</v>
      </c>
      <c r="B27" s="14" t="s">
        <v>30</v>
      </c>
      <c r="C27" s="15">
        <f>C39+C29+C28+C36+C31+C33+C37+C38+C35+C34</f>
        <v>16091</v>
      </c>
      <c r="D27" s="15">
        <f>D39+D29+D28+D36+D31+D33+D37+D38+D35+D34</f>
        <v>12725.199999999999</v>
      </c>
      <c r="E27" s="7">
        <f t="shared" si="0"/>
        <v>79.082717046796333</v>
      </c>
      <c r="F27" s="15">
        <f>F39+F29+F28+F36+F31+F33+F37+F38+F35+F30+F32+F34</f>
        <v>7810.2</v>
      </c>
    </row>
    <row r="28" spans="1:6" ht="57.75" customHeight="1">
      <c r="A28" s="9" t="s">
        <v>143</v>
      </c>
      <c r="B28" s="12" t="s">
        <v>144</v>
      </c>
      <c r="C28" s="11"/>
      <c r="D28" s="11"/>
      <c r="E28" s="36"/>
      <c r="F28" s="11">
        <v>2188.6999999999998</v>
      </c>
    </row>
    <row r="29" spans="1:6" ht="54" customHeight="1">
      <c r="A29" s="9" t="s">
        <v>133</v>
      </c>
      <c r="B29" s="12" t="s">
        <v>134</v>
      </c>
      <c r="C29" s="11">
        <v>7000</v>
      </c>
      <c r="D29" s="11">
        <v>6998</v>
      </c>
      <c r="E29" s="36"/>
      <c r="F29" s="11">
        <v>2099.6</v>
      </c>
    </row>
    <row r="30" spans="1:6" ht="54" customHeight="1">
      <c r="A30" s="9" t="s">
        <v>168</v>
      </c>
      <c r="B30" s="12" t="s">
        <v>169</v>
      </c>
      <c r="C30" s="11"/>
      <c r="D30" s="11"/>
      <c r="E30" s="36"/>
      <c r="F30" s="11">
        <v>361.5</v>
      </c>
    </row>
    <row r="31" spans="1:6" ht="75" customHeight="1">
      <c r="A31" s="9" t="s">
        <v>149</v>
      </c>
      <c r="B31" s="12" t="s">
        <v>150</v>
      </c>
      <c r="C31" s="11">
        <v>2700</v>
      </c>
      <c r="D31" s="11">
        <v>2217.5</v>
      </c>
      <c r="E31" s="36"/>
      <c r="F31" s="11"/>
    </row>
    <row r="32" spans="1:6" ht="75" customHeight="1">
      <c r="A32" s="9" t="s">
        <v>170</v>
      </c>
      <c r="B32" s="12" t="s">
        <v>171</v>
      </c>
      <c r="C32" s="11"/>
      <c r="D32" s="11"/>
      <c r="E32" s="36"/>
      <c r="F32" s="11">
        <v>439</v>
      </c>
    </row>
    <row r="33" spans="1:6" ht="91.5" customHeight="1">
      <c r="A33" s="9" t="s">
        <v>153</v>
      </c>
      <c r="B33" s="12" t="s">
        <v>151</v>
      </c>
      <c r="C33" s="11">
        <v>249.7</v>
      </c>
      <c r="D33" s="11">
        <v>249.7</v>
      </c>
      <c r="E33" s="36"/>
      <c r="F33" s="11"/>
    </row>
    <row r="34" spans="1:6" ht="81.75" customHeight="1">
      <c r="A34" s="9" t="s">
        <v>153</v>
      </c>
      <c r="B34" s="12" t="s">
        <v>164</v>
      </c>
      <c r="C34" s="11">
        <v>1437.3</v>
      </c>
      <c r="D34" s="11">
        <v>359.3</v>
      </c>
      <c r="E34" s="36"/>
      <c r="F34" s="11"/>
    </row>
    <row r="35" spans="1:6" ht="75.75" customHeight="1">
      <c r="A35" s="9" t="s">
        <v>154</v>
      </c>
      <c r="B35" s="12" t="s">
        <v>155</v>
      </c>
      <c r="C35" s="11">
        <v>661.2</v>
      </c>
      <c r="D35" s="11">
        <v>420.5</v>
      </c>
      <c r="E35" s="36"/>
      <c r="F35" s="11"/>
    </row>
    <row r="36" spans="1:6" ht="46.5" customHeight="1">
      <c r="A36" s="9" t="s">
        <v>146</v>
      </c>
      <c r="B36" s="12" t="s">
        <v>147</v>
      </c>
      <c r="C36" s="11">
        <v>304.39999999999998</v>
      </c>
      <c r="D36" s="11">
        <v>148.6</v>
      </c>
      <c r="E36" s="36"/>
      <c r="F36" s="11">
        <v>792.2</v>
      </c>
    </row>
    <row r="37" spans="1:6" ht="30.75" customHeight="1">
      <c r="A37" s="9" t="s">
        <v>152</v>
      </c>
      <c r="B37" s="12" t="s">
        <v>148</v>
      </c>
      <c r="C37" s="11">
        <v>105.3</v>
      </c>
      <c r="D37" s="11">
        <v>105.3</v>
      </c>
      <c r="E37" s="36"/>
      <c r="F37" s="11"/>
    </row>
    <row r="38" spans="1:6" ht="45.75" customHeight="1">
      <c r="A38" s="9" t="s">
        <v>166</v>
      </c>
      <c r="B38" s="12" t="s">
        <v>165</v>
      </c>
      <c r="C38" s="11">
        <v>700</v>
      </c>
      <c r="D38" s="11">
        <v>693</v>
      </c>
      <c r="E38" s="36"/>
      <c r="F38" s="15"/>
    </row>
    <row r="39" spans="1:6" ht="14.25" customHeight="1">
      <c r="A39" s="9" t="s">
        <v>117</v>
      </c>
      <c r="B39" s="12" t="s">
        <v>31</v>
      </c>
      <c r="C39" s="11">
        <v>2933.1</v>
      </c>
      <c r="D39" s="11">
        <v>1533.3</v>
      </c>
      <c r="E39" s="7">
        <f t="shared" si="0"/>
        <v>52.275749207323308</v>
      </c>
      <c r="F39" s="11">
        <v>1929.2</v>
      </c>
    </row>
    <row r="40" spans="1:6" ht="42" customHeight="1">
      <c r="A40" s="13" t="s">
        <v>118</v>
      </c>
      <c r="B40" s="14" t="s">
        <v>32</v>
      </c>
      <c r="C40" s="15">
        <f>C41+C42+C43+C44+C45+C46+C50+C51+C47+C48</f>
        <v>105085.7</v>
      </c>
      <c r="D40" s="15">
        <f>D41+D42+D43+D44+D45+D46+D50+D51+D47+D48</f>
        <v>89264.4</v>
      </c>
      <c r="E40" s="7">
        <f t="shared" si="0"/>
        <v>84.944383488904762</v>
      </c>
      <c r="F40" s="15">
        <f>F41+F42+F43+F44+F45+F46+F51+F47+F48+F50+F49</f>
        <v>82865.000000000015</v>
      </c>
    </row>
    <row r="41" spans="1:6" ht="24.75" customHeight="1">
      <c r="A41" s="9" t="s">
        <v>119</v>
      </c>
      <c r="B41" s="12" t="s">
        <v>35</v>
      </c>
      <c r="C41" s="11">
        <v>1641.9</v>
      </c>
      <c r="D41" s="11">
        <v>1245.2</v>
      </c>
      <c r="E41" s="7">
        <f t="shared" si="0"/>
        <v>75.838967050368481</v>
      </c>
      <c r="F41" s="11">
        <v>1391.4</v>
      </c>
    </row>
    <row r="42" spans="1:6" ht="25.5" customHeight="1">
      <c r="A42" s="9" t="s">
        <v>120</v>
      </c>
      <c r="B42" s="12" t="s">
        <v>36</v>
      </c>
      <c r="C42" s="11">
        <v>4422.3</v>
      </c>
      <c r="D42" s="11">
        <v>3740.4</v>
      </c>
      <c r="E42" s="7">
        <f t="shared" si="0"/>
        <v>84.580421952377719</v>
      </c>
      <c r="F42" s="11">
        <v>3562.8</v>
      </c>
    </row>
    <row r="43" spans="1:6" ht="36.75" customHeight="1">
      <c r="A43" s="9" t="s">
        <v>121</v>
      </c>
      <c r="B43" s="12" t="s">
        <v>37</v>
      </c>
      <c r="C43" s="11">
        <v>3568.8</v>
      </c>
      <c r="D43" s="11">
        <v>1868.2</v>
      </c>
      <c r="E43" s="7">
        <f t="shared" si="0"/>
        <v>52.348128222371656</v>
      </c>
      <c r="F43" s="11">
        <v>2030.4</v>
      </c>
    </row>
    <row r="44" spans="1:6" ht="42" customHeight="1" thickBot="1">
      <c r="A44" s="9" t="s">
        <v>122</v>
      </c>
      <c r="B44" s="12" t="s">
        <v>38</v>
      </c>
      <c r="C44" s="11">
        <v>709.2</v>
      </c>
      <c r="D44" s="11">
        <v>230.5</v>
      </c>
      <c r="E44" s="7">
        <f t="shared" si="0"/>
        <v>32.501410039481101</v>
      </c>
      <c r="F44" s="11">
        <v>477.5</v>
      </c>
    </row>
    <row r="45" spans="1:6" ht="67.5" customHeight="1" thickBot="1">
      <c r="A45" s="9" t="s">
        <v>123</v>
      </c>
      <c r="B45" s="20" t="s">
        <v>137</v>
      </c>
      <c r="C45" s="11">
        <v>3253.5</v>
      </c>
      <c r="D45" s="11">
        <v>1023.3</v>
      </c>
      <c r="E45" s="7">
        <f t="shared" si="0"/>
        <v>31.452282157676347</v>
      </c>
      <c r="F45" s="11"/>
    </row>
    <row r="46" spans="1:6" ht="24.75" customHeight="1">
      <c r="A46" s="9" t="s">
        <v>124</v>
      </c>
      <c r="B46" s="12" t="s">
        <v>33</v>
      </c>
      <c r="C46" s="11">
        <v>973.4</v>
      </c>
      <c r="D46" s="11">
        <v>674.4</v>
      </c>
      <c r="E46" s="7">
        <f t="shared" si="0"/>
        <v>69.282925826998152</v>
      </c>
      <c r="F46" s="11">
        <v>661.6</v>
      </c>
    </row>
    <row r="47" spans="1:6" ht="82.5" customHeight="1">
      <c r="A47" s="9" t="s">
        <v>136</v>
      </c>
      <c r="B47" s="12" t="s">
        <v>138</v>
      </c>
      <c r="C47" s="11">
        <v>3</v>
      </c>
      <c r="D47" s="11">
        <v>3</v>
      </c>
      <c r="E47" s="7">
        <f t="shared" si="0"/>
        <v>100</v>
      </c>
      <c r="F47" s="11">
        <v>4</v>
      </c>
    </row>
    <row r="48" spans="1:6" ht="73.5" customHeight="1">
      <c r="A48" s="9" t="s">
        <v>156</v>
      </c>
      <c r="B48" s="12" t="s">
        <v>157</v>
      </c>
      <c r="C48" s="11">
        <v>579.20000000000005</v>
      </c>
      <c r="D48" s="11">
        <v>579.20000000000005</v>
      </c>
      <c r="E48" s="7">
        <f t="shared" si="0"/>
        <v>100</v>
      </c>
      <c r="F48" s="11">
        <v>563.1</v>
      </c>
    </row>
    <row r="49" spans="1:6" ht="97.5" customHeight="1">
      <c r="A49" s="9" t="s">
        <v>172</v>
      </c>
      <c r="B49" s="12" t="s">
        <v>173</v>
      </c>
      <c r="C49" s="11"/>
      <c r="D49" s="11"/>
      <c r="E49" s="7"/>
      <c r="F49" s="11">
        <v>563.1</v>
      </c>
    </row>
    <row r="50" spans="1:6" ht="54.75" customHeight="1">
      <c r="A50" s="9" t="s">
        <v>125</v>
      </c>
      <c r="B50" s="12" t="s">
        <v>34</v>
      </c>
      <c r="C50" s="11">
        <v>54</v>
      </c>
      <c r="D50" s="11"/>
      <c r="E50" s="7">
        <f t="shared" si="0"/>
        <v>0</v>
      </c>
      <c r="F50" s="11">
        <v>51</v>
      </c>
    </row>
    <row r="51" spans="1:6">
      <c r="A51" s="9" t="s">
        <v>126</v>
      </c>
      <c r="B51" s="12" t="s">
        <v>39</v>
      </c>
      <c r="C51" s="11">
        <v>89880.4</v>
      </c>
      <c r="D51" s="11">
        <v>79900.2</v>
      </c>
      <c r="E51" s="7">
        <f t="shared" si="0"/>
        <v>88.896133083519885</v>
      </c>
      <c r="F51" s="11">
        <v>73560.100000000006</v>
      </c>
    </row>
    <row r="52" spans="1:6" ht="14.25" customHeight="1">
      <c r="A52" s="13" t="s">
        <v>132</v>
      </c>
      <c r="B52" s="14" t="s">
        <v>40</v>
      </c>
      <c r="C52" s="15">
        <f>C53+C55+C54</f>
        <v>3859.8</v>
      </c>
      <c r="D52" s="15">
        <f>D53+D55+D54</f>
        <v>1217.0999999999999</v>
      </c>
      <c r="E52" s="7">
        <f t="shared" si="0"/>
        <v>31.532721902689254</v>
      </c>
      <c r="F52" s="15">
        <f t="shared" ref="F52" si="6">F53+F55+F54</f>
        <v>860.4</v>
      </c>
    </row>
    <row r="53" spans="1:6" s="2" customFormat="1" ht="78" customHeight="1">
      <c r="A53" s="9" t="s">
        <v>127</v>
      </c>
      <c r="B53" s="12" t="s">
        <v>98</v>
      </c>
      <c r="C53" s="11">
        <v>533.79999999999995</v>
      </c>
      <c r="D53" s="11">
        <v>12.1</v>
      </c>
      <c r="E53" s="7">
        <f t="shared" si="0"/>
        <v>2.2667665792431624</v>
      </c>
      <c r="F53" s="11">
        <v>58.3</v>
      </c>
    </row>
    <row r="54" spans="1:6" s="2" customFormat="1" ht="90" customHeight="1">
      <c r="A54" s="9" t="s">
        <v>158</v>
      </c>
      <c r="B54" s="12" t="s">
        <v>167</v>
      </c>
      <c r="C54" s="11">
        <v>2526</v>
      </c>
      <c r="D54" s="11">
        <v>559.9</v>
      </c>
      <c r="E54" s="7">
        <f t="shared" si="0"/>
        <v>22.165479018210611</v>
      </c>
      <c r="F54" s="11"/>
    </row>
    <row r="55" spans="1:6" s="2" customFormat="1" ht="31.5" customHeight="1">
      <c r="A55" s="9" t="s">
        <v>128</v>
      </c>
      <c r="B55" s="12" t="s">
        <v>99</v>
      </c>
      <c r="C55" s="11">
        <v>800</v>
      </c>
      <c r="D55" s="11">
        <v>645.1</v>
      </c>
      <c r="E55" s="7">
        <f t="shared" si="0"/>
        <v>80.637500000000003</v>
      </c>
      <c r="F55" s="11">
        <v>802.1</v>
      </c>
    </row>
    <row r="56" spans="1:6" s="2" customFormat="1" ht="55.5" customHeight="1">
      <c r="A56" s="13" t="s">
        <v>110</v>
      </c>
      <c r="B56" s="14" t="s">
        <v>111</v>
      </c>
      <c r="C56" s="11"/>
      <c r="D56" s="11"/>
      <c r="E56" s="7"/>
      <c r="F56" s="11">
        <v>7.8</v>
      </c>
    </row>
    <row r="57" spans="1:6" ht="16.5" customHeight="1">
      <c r="A57" s="3"/>
      <c r="B57" s="4" t="s">
        <v>41</v>
      </c>
      <c r="C57" s="3">
        <f>C4+C22</f>
        <v>249691.9</v>
      </c>
      <c r="D57" s="3">
        <f>D4+D22</f>
        <v>209069.4</v>
      </c>
      <c r="E57" s="7">
        <f t="shared" si="0"/>
        <v>83.730950022808102</v>
      </c>
      <c r="F57" s="3">
        <f>F4+F22</f>
        <v>168537.30000000002</v>
      </c>
    </row>
  </sheetData>
  <mergeCells count="7">
    <mergeCell ref="F2:F3"/>
    <mergeCell ref="A1:E1"/>
    <mergeCell ref="A2:A3"/>
    <mergeCell ref="B2:B3"/>
    <mergeCell ref="C2:C3"/>
    <mergeCell ref="D2:D3"/>
    <mergeCell ref="E2:E3"/>
  </mergeCells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tabSelected="1" topLeftCell="A31" workbookViewId="0">
      <selection activeCell="C51" sqref="C51"/>
    </sheetView>
  </sheetViews>
  <sheetFormatPr defaultRowHeight="15"/>
  <cols>
    <col min="1" max="1" width="35" customWidth="1"/>
    <col min="2" max="2" width="6.28515625" customWidth="1"/>
    <col min="3" max="3" width="5.42578125" customWidth="1"/>
    <col min="4" max="4" width="11.140625" customWidth="1"/>
    <col min="5" max="5" width="10.85546875" customWidth="1"/>
    <col min="7" max="7" width="11.5703125" customWidth="1"/>
  </cols>
  <sheetData>
    <row r="1" spans="1:7">
      <c r="A1" s="47" t="s">
        <v>162</v>
      </c>
      <c r="B1" s="47"/>
      <c r="C1" s="47"/>
      <c r="D1" s="47"/>
      <c r="E1" s="47"/>
      <c r="F1" s="47"/>
      <c r="G1" s="16"/>
    </row>
    <row r="2" spans="1:7">
      <c r="A2" s="47"/>
      <c r="B2" s="47"/>
      <c r="C2" s="47"/>
      <c r="D2" s="47"/>
      <c r="E2" s="47"/>
      <c r="F2" s="47"/>
      <c r="G2" s="16"/>
    </row>
    <row r="3" spans="1:7" ht="49.5" customHeight="1">
      <c r="A3" s="26" t="s">
        <v>42</v>
      </c>
      <c r="B3" s="26" t="s">
        <v>43</v>
      </c>
      <c r="C3" s="26" t="s">
        <v>44</v>
      </c>
      <c r="D3" s="27" t="s">
        <v>103</v>
      </c>
      <c r="E3" s="27" t="s">
        <v>160</v>
      </c>
      <c r="F3" s="28" t="s">
        <v>45</v>
      </c>
      <c r="G3" s="39" t="s">
        <v>163</v>
      </c>
    </row>
    <row r="4" spans="1:7" ht="13.5" customHeight="1">
      <c r="A4" s="17" t="s">
        <v>46</v>
      </c>
      <c r="B4" s="18" t="s">
        <v>47</v>
      </c>
      <c r="C4" s="18" t="s">
        <v>93</v>
      </c>
      <c r="D4" s="31">
        <f>D5+D6+D7+D9+D10+D11+D8</f>
        <v>29186</v>
      </c>
      <c r="E4" s="31">
        <f>E5+E6+E7+E9+E10+E11+E8</f>
        <v>21551.599999999999</v>
      </c>
      <c r="F4" s="32">
        <f t="shared" ref="F4:F44" si="0">E4/D4*100</f>
        <v>73.842253135064752</v>
      </c>
      <c r="G4" s="31">
        <f>G5+G6+G7+G9+G10+G11+G8</f>
        <v>17446.8</v>
      </c>
    </row>
    <row r="5" spans="1:7" ht="41.25" customHeight="1">
      <c r="A5" s="23" t="s">
        <v>48</v>
      </c>
      <c r="B5" s="19" t="s">
        <v>47</v>
      </c>
      <c r="C5" s="19" t="s">
        <v>49</v>
      </c>
      <c r="D5" s="33">
        <v>1400</v>
      </c>
      <c r="E5" s="33">
        <v>1136.2</v>
      </c>
      <c r="F5" s="38">
        <f t="shared" si="0"/>
        <v>81.157142857142858</v>
      </c>
      <c r="G5" s="33">
        <v>939.7</v>
      </c>
    </row>
    <row r="6" spans="1:7" ht="37.5" customHeight="1">
      <c r="A6" s="23" t="s">
        <v>50</v>
      </c>
      <c r="B6" s="19" t="s">
        <v>47</v>
      </c>
      <c r="C6" s="19" t="s">
        <v>51</v>
      </c>
      <c r="D6" s="33">
        <v>408</v>
      </c>
      <c r="E6" s="33">
        <v>309.10000000000002</v>
      </c>
      <c r="F6" s="38">
        <f t="shared" si="0"/>
        <v>75.759803921568633</v>
      </c>
      <c r="G6" s="33">
        <v>332.4</v>
      </c>
    </row>
    <row r="7" spans="1:7" ht="24.75" customHeight="1">
      <c r="A7" s="23" t="s">
        <v>52</v>
      </c>
      <c r="B7" s="19" t="s">
        <v>47</v>
      </c>
      <c r="C7" s="19" t="s">
        <v>53</v>
      </c>
      <c r="D7" s="33">
        <v>19343</v>
      </c>
      <c r="E7" s="33">
        <v>14951.5</v>
      </c>
      <c r="F7" s="38">
        <f t="shared" si="0"/>
        <v>77.296696479346537</v>
      </c>
      <c r="G7" s="33">
        <v>10942.8</v>
      </c>
    </row>
    <row r="8" spans="1:7" ht="17.25" customHeight="1">
      <c r="A8" s="23" t="s">
        <v>135</v>
      </c>
      <c r="B8" s="19" t="s">
        <v>47</v>
      </c>
      <c r="C8" s="19" t="s">
        <v>61</v>
      </c>
      <c r="D8" s="33">
        <v>3</v>
      </c>
      <c r="E8" s="33">
        <v>3</v>
      </c>
      <c r="F8" s="38">
        <f t="shared" si="0"/>
        <v>100</v>
      </c>
      <c r="G8" s="33">
        <v>4</v>
      </c>
    </row>
    <row r="9" spans="1:7" ht="39" customHeight="1">
      <c r="A9" s="23" t="s">
        <v>54</v>
      </c>
      <c r="B9" s="19" t="s">
        <v>47</v>
      </c>
      <c r="C9" s="19" t="s">
        <v>55</v>
      </c>
      <c r="D9" s="33">
        <v>4547</v>
      </c>
      <c r="E9" s="33">
        <v>3610.8</v>
      </c>
      <c r="F9" s="38">
        <f t="shared" si="0"/>
        <v>79.410600395865401</v>
      </c>
      <c r="G9" s="33">
        <v>2618.9</v>
      </c>
    </row>
    <row r="10" spans="1:7" ht="15" customHeight="1">
      <c r="A10" s="23" t="s">
        <v>56</v>
      </c>
      <c r="B10" s="19" t="s">
        <v>47</v>
      </c>
      <c r="C10" s="19" t="s">
        <v>84</v>
      </c>
      <c r="D10" s="33">
        <v>200</v>
      </c>
      <c r="E10" s="33"/>
      <c r="F10" s="38">
        <f t="shared" si="0"/>
        <v>0</v>
      </c>
      <c r="G10" s="33"/>
    </row>
    <row r="11" spans="1:7" ht="13.5" customHeight="1">
      <c r="A11" s="23" t="s">
        <v>58</v>
      </c>
      <c r="B11" s="19" t="s">
        <v>47</v>
      </c>
      <c r="C11" s="19" t="s">
        <v>89</v>
      </c>
      <c r="D11" s="33">
        <v>3285</v>
      </c>
      <c r="E11" s="33">
        <v>1541</v>
      </c>
      <c r="F11" s="38">
        <f t="shared" si="0"/>
        <v>46.910197869101978</v>
      </c>
      <c r="G11" s="33">
        <v>2609</v>
      </c>
    </row>
    <row r="12" spans="1:7" s="1" customFormat="1" ht="15.75" customHeight="1">
      <c r="A12" s="17" t="s">
        <v>90</v>
      </c>
      <c r="B12" s="18" t="s">
        <v>49</v>
      </c>
      <c r="C12" s="18" t="s">
        <v>93</v>
      </c>
      <c r="D12" s="34">
        <f>D13</f>
        <v>973.4</v>
      </c>
      <c r="E12" s="34">
        <f t="shared" ref="E12" si="1">E13</f>
        <v>674.4</v>
      </c>
      <c r="F12" s="32">
        <f t="shared" si="0"/>
        <v>69.282925826998152</v>
      </c>
      <c r="G12" s="34">
        <f t="shared" ref="G12" si="2">G13</f>
        <v>661.7</v>
      </c>
    </row>
    <row r="13" spans="1:7" ht="16.5" customHeight="1">
      <c r="A13" s="23" t="s">
        <v>91</v>
      </c>
      <c r="B13" s="19" t="s">
        <v>49</v>
      </c>
      <c r="C13" s="19" t="s">
        <v>51</v>
      </c>
      <c r="D13" s="33">
        <v>973.4</v>
      </c>
      <c r="E13" s="33">
        <v>674.4</v>
      </c>
      <c r="F13" s="38">
        <f t="shared" si="0"/>
        <v>69.282925826998152</v>
      </c>
      <c r="G13" s="33">
        <v>661.7</v>
      </c>
    </row>
    <row r="14" spans="1:7" ht="12.75" customHeight="1">
      <c r="A14" s="17" t="s">
        <v>60</v>
      </c>
      <c r="B14" s="18" t="s">
        <v>53</v>
      </c>
      <c r="C14" s="18" t="s">
        <v>93</v>
      </c>
      <c r="D14" s="34">
        <f>D16+D18+D17+D15</f>
        <v>19497.099999999999</v>
      </c>
      <c r="E14" s="34">
        <f>E16+E18+E17+E15</f>
        <v>9134.2000000000007</v>
      </c>
      <c r="F14" s="32">
        <f t="shared" si="0"/>
        <v>46.849018571992765</v>
      </c>
      <c r="G14" s="34">
        <f>G16+G18+G17+G15</f>
        <v>4637</v>
      </c>
    </row>
    <row r="15" spans="1:7" ht="12.75" customHeight="1">
      <c r="A15" s="23" t="s">
        <v>139</v>
      </c>
      <c r="B15" s="18" t="s">
        <v>53</v>
      </c>
      <c r="C15" s="18" t="s">
        <v>61</v>
      </c>
      <c r="D15" s="33"/>
      <c r="E15" s="33"/>
      <c r="F15" s="32"/>
      <c r="G15" s="33"/>
    </row>
    <row r="16" spans="1:7" ht="13.5" customHeight="1">
      <c r="A16" s="19" t="s">
        <v>62</v>
      </c>
      <c r="B16" s="19" t="s">
        <v>53</v>
      </c>
      <c r="C16" s="19" t="s">
        <v>63</v>
      </c>
      <c r="D16" s="33">
        <v>1648</v>
      </c>
      <c r="E16" s="33">
        <v>1213.0999999999999</v>
      </c>
      <c r="F16" s="38">
        <f t="shared" si="0"/>
        <v>73.610436893203882</v>
      </c>
      <c r="G16" s="33">
        <v>1100.5</v>
      </c>
    </row>
    <row r="17" spans="1:7" ht="13.5" customHeight="1">
      <c r="A17" s="19" t="s">
        <v>97</v>
      </c>
      <c r="B17" s="19" t="s">
        <v>53</v>
      </c>
      <c r="C17" s="19" t="s">
        <v>73</v>
      </c>
      <c r="D17" s="33">
        <v>17799.099999999999</v>
      </c>
      <c r="E17" s="33">
        <v>7921.1</v>
      </c>
      <c r="F17" s="38"/>
      <c r="G17" s="33">
        <v>3336.5</v>
      </c>
    </row>
    <row r="18" spans="1:7" ht="28.5" customHeight="1">
      <c r="A18" s="19" t="s">
        <v>64</v>
      </c>
      <c r="B18" s="19" t="s">
        <v>53</v>
      </c>
      <c r="C18" s="19" t="s">
        <v>57</v>
      </c>
      <c r="D18" s="33">
        <v>50</v>
      </c>
      <c r="E18" s="33"/>
      <c r="F18" s="38">
        <f t="shared" si="0"/>
        <v>0</v>
      </c>
      <c r="G18" s="33">
        <v>200</v>
      </c>
    </row>
    <row r="19" spans="1:7" ht="15" customHeight="1">
      <c r="A19" s="18" t="s">
        <v>65</v>
      </c>
      <c r="B19" s="18" t="s">
        <v>61</v>
      </c>
      <c r="C19" s="18" t="s">
        <v>93</v>
      </c>
      <c r="D19" s="34">
        <f>D20+D21+D22</f>
        <v>13448.6</v>
      </c>
      <c r="E19" s="34">
        <f>E20+E21+E22</f>
        <v>5447.5</v>
      </c>
      <c r="F19" s="32">
        <f t="shared" si="0"/>
        <v>40.50607498178249</v>
      </c>
      <c r="G19" s="34">
        <f>G20+G21+G22</f>
        <v>1893.8</v>
      </c>
    </row>
    <row r="20" spans="1:7" s="2" customFormat="1" ht="15" customHeight="1">
      <c r="A20" s="19" t="s">
        <v>96</v>
      </c>
      <c r="B20" s="19" t="s">
        <v>61</v>
      </c>
      <c r="C20" s="19" t="s">
        <v>47</v>
      </c>
      <c r="D20" s="33">
        <v>100</v>
      </c>
      <c r="E20" s="33">
        <v>44.7</v>
      </c>
      <c r="F20" s="38">
        <f t="shared" si="0"/>
        <v>44.7</v>
      </c>
      <c r="G20" s="33">
        <v>46.3</v>
      </c>
    </row>
    <row r="21" spans="1:7" ht="13.5" customHeight="1">
      <c r="A21" s="19" t="s">
        <v>66</v>
      </c>
      <c r="B21" s="19" t="s">
        <v>61</v>
      </c>
      <c r="C21" s="19" t="s">
        <v>49</v>
      </c>
      <c r="D21" s="33">
        <v>4126</v>
      </c>
      <c r="E21" s="33">
        <v>3830.2</v>
      </c>
      <c r="F21" s="38">
        <f t="shared" si="0"/>
        <v>92.830828889966071</v>
      </c>
      <c r="G21" s="33">
        <v>1747.5</v>
      </c>
    </row>
    <row r="22" spans="1:7" ht="13.5" customHeight="1">
      <c r="A22" s="19" t="s">
        <v>140</v>
      </c>
      <c r="B22" s="19" t="s">
        <v>61</v>
      </c>
      <c r="C22" s="19" t="s">
        <v>51</v>
      </c>
      <c r="D22" s="33">
        <v>9222.6</v>
      </c>
      <c r="E22" s="33">
        <v>1572.6</v>
      </c>
      <c r="F22" s="38">
        <f t="shared" si="0"/>
        <v>17.051590657732092</v>
      </c>
      <c r="G22" s="33">
        <v>100</v>
      </c>
    </row>
    <row r="23" spans="1:7" ht="14.25" customHeight="1">
      <c r="A23" s="18" t="s">
        <v>67</v>
      </c>
      <c r="B23" s="18" t="s">
        <v>68</v>
      </c>
      <c r="C23" s="18" t="s">
        <v>93</v>
      </c>
      <c r="D23" s="34">
        <f>D24+D25+D27+D28+D26</f>
        <v>168669.30000000002</v>
      </c>
      <c r="E23" s="34">
        <f>E24+E25+E27+E28+E26</f>
        <v>137527.9</v>
      </c>
      <c r="F23" s="32">
        <f t="shared" si="0"/>
        <v>81.537007623793997</v>
      </c>
      <c r="G23" s="34">
        <f>G24+G25+G27+G28+G26</f>
        <v>121151.9</v>
      </c>
    </row>
    <row r="24" spans="1:7" ht="15" customHeight="1">
      <c r="A24" s="19" t="s">
        <v>69</v>
      </c>
      <c r="B24" s="19" t="s">
        <v>68</v>
      </c>
      <c r="C24" s="19" t="s">
        <v>47</v>
      </c>
      <c r="D24" s="33">
        <v>22203.5</v>
      </c>
      <c r="E24" s="35">
        <v>16650.2</v>
      </c>
      <c r="F24" s="38">
        <f t="shared" si="0"/>
        <v>74.989078298466467</v>
      </c>
      <c r="G24" s="35">
        <v>15441.7</v>
      </c>
    </row>
    <row r="25" spans="1:7" ht="14.25" customHeight="1">
      <c r="A25" s="19" t="s">
        <v>70</v>
      </c>
      <c r="B25" s="19" t="s">
        <v>68</v>
      </c>
      <c r="C25" s="19" t="s">
        <v>49</v>
      </c>
      <c r="D25" s="33">
        <v>132031.5</v>
      </c>
      <c r="E25" s="35">
        <v>109701.3</v>
      </c>
      <c r="F25" s="38">
        <f t="shared" si="0"/>
        <v>83.087217823019515</v>
      </c>
      <c r="G25" s="35">
        <v>93148.9</v>
      </c>
    </row>
    <row r="26" spans="1:7" ht="12" customHeight="1">
      <c r="A26" s="19" t="s">
        <v>129</v>
      </c>
      <c r="B26" s="19" t="s">
        <v>68</v>
      </c>
      <c r="C26" s="19" t="s">
        <v>51</v>
      </c>
      <c r="D26" s="33">
        <v>10103.200000000001</v>
      </c>
      <c r="E26" s="35">
        <v>8133.2</v>
      </c>
      <c r="F26" s="38"/>
      <c r="G26" s="35">
        <v>9049.7999999999993</v>
      </c>
    </row>
    <row r="27" spans="1:7" ht="24" customHeight="1">
      <c r="A27" s="19" t="s">
        <v>71</v>
      </c>
      <c r="B27" s="19" t="s">
        <v>68</v>
      </c>
      <c r="C27" s="19" t="s">
        <v>68</v>
      </c>
      <c r="D27" s="33">
        <v>30.1</v>
      </c>
      <c r="E27" s="35">
        <v>27.3</v>
      </c>
      <c r="F27" s="38">
        <f t="shared" si="0"/>
        <v>90.697674418604649</v>
      </c>
      <c r="G27" s="35">
        <v>643.20000000000005</v>
      </c>
    </row>
    <row r="28" spans="1:7" ht="15" customHeight="1">
      <c r="A28" s="19" t="s">
        <v>72</v>
      </c>
      <c r="B28" s="19" t="s">
        <v>68</v>
      </c>
      <c r="C28" s="19" t="s">
        <v>73</v>
      </c>
      <c r="D28" s="33">
        <v>4301</v>
      </c>
      <c r="E28" s="33">
        <v>3015.9</v>
      </c>
      <c r="F28" s="38">
        <f t="shared" si="0"/>
        <v>70.120902115787032</v>
      </c>
      <c r="G28" s="33">
        <v>2868.3</v>
      </c>
    </row>
    <row r="29" spans="1:7" ht="15" customHeight="1">
      <c r="A29" s="18" t="s">
        <v>92</v>
      </c>
      <c r="B29" s="18" t="s">
        <v>63</v>
      </c>
      <c r="C29" s="18" t="s">
        <v>93</v>
      </c>
      <c r="D29" s="34">
        <f>D30</f>
        <v>8624.2999999999993</v>
      </c>
      <c r="E29" s="34">
        <f t="shared" ref="E29" si="3">E30</f>
        <v>6855.1</v>
      </c>
      <c r="F29" s="32">
        <f t="shared" si="0"/>
        <v>79.485871317092418</v>
      </c>
      <c r="G29" s="34">
        <f t="shared" ref="G29" si="4">G30</f>
        <v>5967</v>
      </c>
    </row>
    <row r="30" spans="1:7">
      <c r="A30" s="19" t="s">
        <v>74</v>
      </c>
      <c r="B30" s="19" t="s">
        <v>63</v>
      </c>
      <c r="C30" s="19" t="s">
        <v>47</v>
      </c>
      <c r="D30" s="33">
        <v>8624.2999999999993</v>
      </c>
      <c r="E30" s="35">
        <v>6855.1</v>
      </c>
      <c r="F30" s="38">
        <f t="shared" si="0"/>
        <v>79.485871317092418</v>
      </c>
      <c r="G30" s="35">
        <v>5967</v>
      </c>
    </row>
    <row r="31" spans="1:7" ht="15" customHeight="1">
      <c r="A31" s="18" t="s">
        <v>77</v>
      </c>
      <c r="B31" s="18" t="s">
        <v>78</v>
      </c>
      <c r="C31" s="18" t="s">
        <v>93</v>
      </c>
      <c r="D31" s="34">
        <f>D32+D33+D34+D35</f>
        <v>10403.4</v>
      </c>
      <c r="E31" s="34">
        <f t="shared" ref="E31" si="5">E32+E33+E34+E35</f>
        <v>4686.9000000000005</v>
      </c>
      <c r="F31" s="32">
        <f t="shared" si="0"/>
        <v>45.051617740354125</v>
      </c>
      <c r="G31" s="34">
        <f t="shared" ref="G31" si="6">G32+G33+G34+G35</f>
        <v>5494.7</v>
      </c>
    </row>
    <row r="32" spans="1:7" ht="12.75" customHeight="1">
      <c r="A32" s="19" t="s">
        <v>79</v>
      </c>
      <c r="B32" s="19" t="s">
        <v>78</v>
      </c>
      <c r="C32" s="19" t="s">
        <v>47</v>
      </c>
      <c r="D32" s="33">
        <v>550</v>
      </c>
      <c r="E32" s="33">
        <v>342.1</v>
      </c>
      <c r="F32" s="38">
        <f t="shared" si="0"/>
        <v>62.2</v>
      </c>
      <c r="G32" s="33">
        <v>333</v>
      </c>
    </row>
    <row r="33" spans="1:7" ht="15.75" customHeight="1">
      <c r="A33" s="19" t="s">
        <v>80</v>
      </c>
      <c r="B33" s="19" t="s">
        <v>78</v>
      </c>
      <c r="C33" s="19" t="s">
        <v>51</v>
      </c>
      <c r="D33" s="33">
        <v>679.2</v>
      </c>
      <c r="E33" s="33">
        <v>625.20000000000005</v>
      </c>
      <c r="F33" s="38">
        <f t="shared" si="0"/>
        <v>92.049469964664311</v>
      </c>
      <c r="G33" s="33">
        <v>1174.2</v>
      </c>
    </row>
    <row r="34" spans="1:7" ht="12.75" customHeight="1">
      <c r="A34" s="19" t="s">
        <v>81</v>
      </c>
      <c r="B34" s="19" t="s">
        <v>78</v>
      </c>
      <c r="C34" s="19" t="s">
        <v>53</v>
      </c>
      <c r="D34" s="33">
        <v>8437.4</v>
      </c>
      <c r="E34" s="35">
        <v>3350.3</v>
      </c>
      <c r="F34" s="38">
        <f t="shared" si="0"/>
        <v>39.707729869391052</v>
      </c>
      <c r="G34" s="35">
        <v>3550</v>
      </c>
    </row>
    <row r="35" spans="1:7" ht="30" customHeight="1">
      <c r="A35" s="19" t="s">
        <v>82</v>
      </c>
      <c r="B35" s="19" t="s">
        <v>78</v>
      </c>
      <c r="C35" s="19" t="s">
        <v>55</v>
      </c>
      <c r="D35" s="33">
        <v>736.8</v>
      </c>
      <c r="E35" s="33">
        <v>369.3</v>
      </c>
      <c r="F35" s="38">
        <f t="shared" si="0"/>
        <v>50.122149837133556</v>
      </c>
      <c r="G35" s="33">
        <v>437.5</v>
      </c>
    </row>
    <row r="36" spans="1:7" s="1" customFormat="1" ht="15.75" customHeight="1">
      <c r="A36" s="18" t="s">
        <v>76</v>
      </c>
      <c r="B36" s="18" t="s">
        <v>84</v>
      </c>
      <c r="C36" s="18" t="s">
        <v>93</v>
      </c>
      <c r="D36" s="34">
        <f>D37</f>
        <v>440.5</v>
      </c>
      <c r="E36" s="34">
        <f t="shared" ref="E36" si="7">E37</f>
        <v>75.2</v>
      </c>
      <c r="F36" s="32">
        <f t="shared" si="0"/>
        <v>17.07150964812713</v>
      </c>
      <c r="G36" s="34">
        <f t="shared" ref="G36" si="8">G37</f>
        <v>264.8</v>
      </c>
    </row>
    <row r="37" spans="1:7" ht="12" customHeight="1">
      <c r="A37" s="19" t="s">
        <v>94</v>
      </c>
      <c r="B37" s="19" t="s">
        <v>84</v>
      </c>
      <c r="C37" s="19" t="s">
        <v>49</v>
      </c>
      <c r="D37" s="33">
        <v>440.5</v>
      </c>
      <c r="E37" s="33">
        <v>75.2</v>
      </c>
      <c r="F37" s="38">
        <f t="shared" si="0"/>
        <v>17.07150964812713</v>
      </c>
      <c r="G37" s="33">
        <v>264.8</v>
      </c>
    </row>
    <row r="38" spans="1:7" s="1" customFormat="1" ht="15.75" customHeight="1">
      <c r="A38" s="18" t="s">
        <v>95</v>
      </c>
      <c r="B38" s="18" t="s">
        <v>57</v>
      </c>
      <c r="C38" s="18" t="s">
        <v>93</v>
      </c>
      <c r="D38" s="34">
        <f>D39</f>
        <v>0</v>
      </c>
      <c r="E38" s="34">
        <f t="shared" ref="E38" si="9">E39</f>
        <v>0</v>
      </c>
      <c r="F38" s="32"/>
      <c r="G38" s="34">
        <f t="shared" ref="G38" si="10">G39</f>
        <v>433.1</v>
      </c>
    </row>
    <row r="39" spans="1:7" ht="16.5" customHeight="1">
      <c r="A39" s="19" t="s">
        <v>75</v>
      </c>
      <c r="B39" s="19" t="s">
        <v>57</v>
      </c>
      <c r="C39" s="19" t="s">
        <v>47</v>
      </c>
      <c r="D39" s="33"/>
      <c r="E39" s="33"/>
      <c r="F39" s="38"/>
      <c r="G39" s="33">
        <v>433.1</v>
      </c>
    </row>
    <row r="40" spans="1:7" ht="15.75" customHeight="1">
      <c r="A40" s="18" t="s">
        <v>83</v>
      </c>
      <c r="B40" s="18" t="s">
        <v>59</v>
      </c>
      <c r="C40" s="18" t="s">
        <v>93</v>
      </c>
      <c r="D40" s="34">
        <f>D41+D43+D42</f>
        <v>3854.5</v>
      </c>
      <c r="E40" s="34">
        <f>E41+E43+E42</f>
        <v>3341.7</v>
      </c>
      <c r="F40" s="32">
        <f t="shared" si="0"/>
        <v>86.6960695291218</v>
      </c>
      <c r="G40" s="34">
        <f>G41+G43+G42</f>
        <v>2642.7</v>
      </c>
    </row>
    <row r="41" spans="1:7" ht="16.5" customHeight="1">
      <c r="A41" s="19" t="s">
        <v>85</v>
      </c>
      <c r="B41" s="19" t="s">
        <v>59</v>
      </c>
      <c r="C41" s="19" t="s">
        <v>47</v>
      </c>
      <c r="D41" s="33">
        <v>2719.5</v>
      </c>
      <c r="E41" s="33">
        <v>2650</v>
      </c>
      <c r="F41" s="38">
        <f t="shared" si="0"/>
        <v>97.44438315866887</v>
      </c>
      <c r="G41" s="33">
        <v>2466.6999999999998</v>
      </c>
    </row>
    <row r="42" spans="1:7" ht="16.5" customHeight="1">
      <c r="A42" s="19" t="s">
        <v>145</v>
      </c>
      <c r="B42" s="19" t="s">
        <v>59</v>
      </c>
      <c r="C42" s="19" t="s">
        <v>49</v>
      </c>
      <c r="D42" s="33">
        <v>1135</v>
      </c>
      <c r="E42" s="33">
        <v>691.7</v>
      </c>
      <c r="F42" s="38">
        <f t="shared" si="0"/>
        <v>60.942731277533049</v>
      </c>
      <c r="G42" s="33">
        <v>176</v>
      </c>
    </row>
    <row r="43" spans="1:7" ht="25.5" customHeight="1">
      <c r="A43" s="19" t="s">
        <v>109</v>
      </c>
      <c r="B43" s="19" t="s">
        <v>59</v>
      </c>
      <c r="C43" s="19" t="s">
        <v>51</v>
      </c>
      <c r="D43" s="33"/>
      <c r="E43" s="33"/>
      <c r="F43" s="32"/>
      <c r="G43" s="33"/>
    </row>
    <row r="44" spans="1:7" ht="14.25" customHeight="1">
      <c r="A44" s="17" t="s">
        <v>86</v>
      </c>
      <c r="B44" s="18"/>
      <c r="C44" s="18"/>
      <c r="D44" s="34">
        <f>D4+D12+D14+D19+D23+D29+D31+D36+D38+D40</f>
        <v>255097.1</v>
      </c>
      <c r="E44" s="34">
        <f>E4+E12+E14+E19+E23+E29+E31+E36+E38+E40</f>
        <v>189294.5</v>
      </c>
      <c r="F44" s="32">
        <f t="shared" si="0"/>
        <v>74.204881200139084</v>
      </c>
      <c r="G44" s="34">
        <f>G4+G12+G14+G19+G23+G29+G31+G36+G38+G40</f>
        <v>160593.5</v>
      </c>
    </row>
    <row r="45" spans="1:7" ht="12.75" customHeight="1">
      <c r="A45" s="17" t="s">
        <v>87</v>
      </c>
      <c r="B45" s="17"/>
      <c r="C45" s="17"/>
      <c r="D45" s="34">
        <v>-5405.2</v>
      </c>
      <c r="E45" s="34">
        <v>19774.900000000001</v>
      </c>
      <c r="F45" s="31"/>
      <c r="G45" s="34">
        <v>7943.8</v>
      </c>
    </row>
    <row r="46" spans="1:7">
      <c r="A46" s="48" t="s">
        <v>88</v>
      </c>
      <c r="B46" s="48"/>
      <c r="C46" s="48"/>
      <c r="D46" s="48"/>
      <c r="E46" s="48"/>
      <c r="F46" s="48"/>
      <c r="G46" s="29"/>
    </row>
    <row r="47" spans="1:7">
      <c r="A47" s="48"/>
      <c r="B47" s="48"/>
      <c r="C47" s="48"/>
      <c r="D47" s="48"/>
      <c r="E47" s="48"/>
      <c r="F47" s="48"/>
      <c r="G47" s="29"/>
    </row>
    <row r="48" spans="1:7">
      <c r="A48" s="30"/>
      <c r="B48" s="30"/>
      <c r="C48" s="30"/>
      <c r="D48" s="30"/>
      <c r="E48" s="30"/>
      <c r="F48" s="30"/>
      <c r="G48" s="30"/>
    </row>
  </sheetData>
  <mergeCells count="3">
    <mergeCell ref="A1:F2"/>
    <mergeCell ref="A46:F46"/>
    <mergeCell ref="A47:F47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 рб 9м.</vt:lpstr>
      <vt:lpstr>расх. рб 9м.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2020-10-08T12:51:49Z</cp:lastPrinted>
  <dcterms:created xsi:type="dcterms:W3CDTF">2011-04-06T12:51:21Z</dcterms:created>
  <dcterms:modified xsi:type="dcterms:W3CDTF">2020-10-12T09:33:07Z</dcterms:modified>
</cp:coreProperties>
</file>